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1st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<sst xmlns="http://schemas.openxmlformats.org/spreadsheetml/2006/main" count="121" uniqueCount="68">
  <si>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</si>
  <si>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</si>
  <si>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</si>
  <si>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</si>
  <si>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</si>
  <si>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</si>
  <si>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</si>
  <si>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</si>
  <si>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</si>
  <si>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</si>
  <si>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</si>
  <si>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</si>
  <si>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</si>
  <si>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</si>
  <si>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</si>
  <si>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</si>
  <si>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</si>
  <si>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</si>
  <si>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</si>
  <si>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</si>
  <si>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</si>
  <si>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</si>
  <si>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</si>
  <si>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</si>
  <si>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</si>
  <si>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</si>
  <si>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</si>
  <si>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</si>
  <si>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</si>
  <si>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</si>
  <si>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</si>
  <si>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</si>
  <si>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</si>
  <si>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</si>
  <si>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</si>
  <si>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</si>
  <si>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</si>
  <si>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</si>
  <si>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</si>
  <si>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</si>
  <si>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</si>
  <si>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</si>
  <si>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</si>
  <si>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</si>
  <si>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</si>
  <si>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</si>
  <si>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</si>
  <si>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</si>
  <si>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</si>
  <si>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</si>
  <si>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</si>
  <si>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</si>
  <si>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</si>
  <si>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</si>
  <si>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</si>
  <si>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</si>
  <si>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</si>
  <si>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</si>
  <si>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</si>
  <si>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</si>
  <si>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</si>
  <si>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</si>
  <si>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</si>
  <si>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</si>
  <si>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</si>
  <si>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</si>
  <si>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Due to the dynamic nature of data, this information is a snapshot in time as of the creation of this report. The processing of additional records and corrections will be reflected in updates to existing and future sections of this report.   Data generated on: 4/6/2020</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</si>
  <si>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2020, Madison Police Department responded to 32,218 calls for service resulting in 6,214 IBR offenses.
In the second quarter 2020, Madison Police Department responded to xx,xxx calls for service resulting in x,xxx IBR offenses.
In the third quarter 2020, Madison Police Department responded to xx,xxx calls for service resulting in x,xxx IBR offenses.
In the fourth quarter 2020,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</si>
</sst>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workbookViewId="0">
      <selection sqref="A1:G1"/>
    </sheetView>
  </sheetViews>
  <sheetFormatPr defaultColWidth="9.140625" defaultRowHeight="15" x14ac:dyDescent="0.25"/>
  <cols>
    <col min="1" max="1" width="35.28515625" style="4" bestFit="1" customWidth="1"/>
    <col min="2" max="16384" width="9.140625" style="4"/>
  </cols>
  <sheetData>
    <row r="1" spans="1:7" s="9" customFormat="1" ht="395.25" customHeight="1" x14ac:dyDescent="0.25">
      <c r="A1" s="23" t="s">
        <v>67</v>
      </c>
      <c r="B1" s="24"/>
      <c r="C1" s="24"/>
      <c r="D1" s="24"/>
      <c r="E1" s="24"/>
      <c r="F1" s="24"/>
      <c r="G1" s="25"/>
    </row>
    <row r="2" spans="1:7" s="9" customFormat="1" x14ac:dyDescent="0.25">
      <c r="A2" s="26"/>
      <c r="B2" s="26"/>
      <c r="C2" s="26"/>
      <c r="D2" s="26"/>
      <c r="E2" s="26"/>
      <c r="F2" s="26"/>
      <c r="G2" s="26"/>
    </row>
    <row r="3" spans="1:7" ht="15.75" x14ac:dyDescent="0.25">
      <c r="A3" s="31" t="s">
        <v>34</v>
      </c>
      <c r="B3" s="31"/>
      <c r="C3" s="31"/>
      <c r="D3" s="31"/>
      <c r="E3" s="31"/>
      <c r="F3" s="31"/>
      <c r="G3" s="31"/>
    </row>
    <row r="4" spans="1:7" x14ac:dyDescent="0.25">
      <c r="A4" s="21" t="s">
        <v>42</v>
      </c>
      <c r="B4" s="3" t="s">
        <v>0</v>
      </c>
      <c r="C4" s="3" t="s">
        <v>1</v>
      </c>
      <c r="D4" s="3" t="s">
        <v>2</v>
      </c>
      <c r="E4" s="3" t="s">
        <v>3</v>
      </c>
      <c r="F4" s="3" t="s">
        <v>4</v>
      </c>
      <c r="G4" s="3" t="s">
        <v>16</v>
      </c>
    </row>
    <row r="5" spans="1:7" x14ac:dyDescent="0.25">
      <c r="A5" s="10" t="s">
        <v>43</v>
      </c>
      <c r="B5" s="13">
        <v>2</v>
      </c>
      <c r="C5" s="13"/>
      <c r="D5" s="13"/>
      <c r="E5" s="13"/>
      <c r="F5" s="13">
        <f t="shared" ref="F5" si="0">SUM(B5:E5)</f>
        <v>2</v>
      </c>
      <c r="G5" s="1">
        <f>F5/$F$41</f>
        <v>3.2185387833923401E-4</v>
      </c>
    </row>
    <row r="6" spans="1:7" x14ac:dyDescent="0.25">
      <c r="A6" s="4" t="s">
        <v>5</v>
      </c>
      <c r="B6" s="3">
        <v>1</v>
      </c>
      <c r="C6" s="3"/>
      <c r="D6" s="11"/>
      <c r="E6" s="3"/>
      <c r="F6" s="13">
        <f t="shared" ref="F6:F28" si="1">SUM(B6:E6)</f>
        <v>1</v>
      </c>
      <c r="G6" s="1">
        <f t="shared" ref="G6:G41" si="2">F6/$F$41</f>
        <v>1.6092693916961701E-4</v>
      </c>
    </row>
    <row r="7" spans="1:7" x14ac:dyDescent="0.25">
      <c r="A7" s="10" t="s">
        <v>44</v>
      </c>
      <c r="B7" s="3">
        <v>499</v>
      </c>
      <c r="C7" s="3"/>
      <c r="D7" s="3"/>
      <c r="E7" s="3"/>
      <c r="F7" s="13">
        <f t="shared" si="1"/>
        <v>499</v>
      </c>
      <c r="G7" s="1">
        <f t="shared" si="2"/>
        <v>8.030254264563888E-2</v>
      </c>
    </row>
    <row r="8" spans="1:7" x14ac:dyDescent="0.25">
      <c r="A8" s="4" t="s">
        <v>6</v>
      </c>
      <c r="B8" s="3">
        <v>0</v>
      </c>
      <c r="C8" s="3"/>
      <c r="D8" s="3"/>
      <c r="E8" s="3"/>
      <c r="F8" s="13">
        <f t="shared" si="1"/>
        <v>0</v>
      </c>
      <c r="G8" s="1">
        <f t="shared" si="2"/>
        <v>0</v>
      </c>
    </row>
    <row r="9" spans="1:7" x14ac:dyDescent="0.25">
      <c r="A9" s="4" t="s">
        <v>7</v>
      </c>
      <c r="B9" s="3">
        <v>255</v>
      </c>
      <c r="C9" s="3"/>
      <c r="D9" s="3"/>
      <c r="E9" s="3"/>
      <c r="F9" s="13">
        <f t="shared" si="1"/>
        <v>255</v>
      </c>
      <c r="G9" s="1">
        <f t="shared" si="2"/>
        <v>4.1036369488252331E-2</v>
      </c>
    </row>
    <row r="10" spans="1:7" x14ac:dyDescent="0.25">
      <c r="A10" s="4" t="s">
        <v>15</v>
      </c>
      <c r="B10" s="3">
        <v>37</v>
      </c>
      <c r="C10" s="3"/>
      <c r="D10" s="3"/>
      <c r="E10" s="3"/>
      <c r="F10" s="13">
        <f t="shared" si="1"/>
        <v>37</v>
      </c>
      <c r="G10" s="1">
        <f t="shared" si="2"/>
        <v>5.9542967492758284E-3</v>
      </c>
    </row>
    <row r="11" spans="1:7" x14ac:dyDescent="0.25">
      <c r="A11" s="4" t="s">
        <v>8</v>
      </c>
      <c r="B11" s="3">
        <v>292</v>
      </c>
      <c r="C11" s="3"/>
      <c r="D11" s="3"/>
      <c r="E11" s="3"/>
      <c r="F11" s="13">
        <f t="shared" si="1"/>
        <v>292</v>
      </c>
      <c r="G11" s="1">
        <f t="shared" si="2"/>
        <v>4.6990666237528164E-2</v>
      </c>
    </row>
    <row r="12" spans="1:7" x14ac:dyDescent="0.25">
      <c r="A12" s="4" t="s">
        <v>45</v>
      </c>
      <c r="B12" s="3">
        <v>307</v>
      </c>
      <c r="C12" s="3"/>
      <c r="D12" s="3"/>
      <c r="E12" s="3"/>
      <c r="F12" s="13">
        <f t="shared" si="1"/>
        <v>307</v>
      </c>
      <c r="G12" s="1">
        <f t="shared" si="2"/>
        <v>4.9404570325072415E-2</v>
      </c>
    </row>
    <row r="13" spans="1:7" x14ac:dyDescent="0.25">
      <c r="A13" s="4" t="s">
        <v>9</v>
      </c>
      <c r="B13" s="3">
        <v>12</v>
      </c>
      <c r="C13" s="3"/>
      <c r="D13" s="3"/>
      <c r="E13" s="3"/>
      <c r="F13" s="13">
        <f t="shared" si="1"/>
        <v>12</v>
      </c>
      <c r="G13" s="1">
        <f t="shared" si="2"/>
        <v>1.9311232700354038E-3</v>
      </c>
    </row>
    <row r="14" spans="1:7" x14ac:dyDescent="0.25">
      <c r="A14" s="4" t="s">
        <v>10</v>
      </c>
      <c r="B14" s="3">
        <v>10</v>
      </c>
      <c r="C14" s="3"/>
      <c r="D14" s="3"/>
      <c r="E14" s="3"/>
      <c r="F14" s="13">
        <f t="shared" si="1"/>
        <v>10</v>
      </c>
      <c r="G14" s="1">
        <f t="shared" si="2"/>
        <v>1.6092693916961698E-3</v>
      </c>
    </row>
    <row r="15" spans="1:7" x14ac:dyDescent="0.25">
      <c r="A15" s="4" t="s">
        <v>46</v>
      </c>
      <c r="B15" s="3">
        <v>292</v>
      </c>
      <c r="C15" s="3"/>
      <c r="D15" s="3"/>
      <c r="E15" s="3"/>
      <c r="F15" s="13">
        <f t="shared" si="1"/>
        <v>292</v>
      </c>
      <c r="G15" s="1">
        <f t="shared" si="2"/>
        <v>4.6990666237528164E-2</v>
      </c>
    </row>
    <row r="16" spans="1:7" x14ac:dyDescent="0.25">
      <c r="A16" s="4" t="s">
        <v>47</v>
      </c>
      <c r="B16" s="3">
        <v>0</v>
      </c>
      <c r="C16" s="3"/>
      <c r="D16" s="3"/>
      <c r="E16" s="3"/>
      <c r="F16" s="13">
        <f t="shared" si="1"/>
        <v>0</v>
      </c>
      <c r="G16" s="1">
        <f t="shared" si="2"/>
        <v>0</v>
      </c>
    </row>
    <row r="17" spans="1:14" x14ac:dyDescent="0.25">
      <c r="A17" s="4" t="s">
        <v>48</v>
      </c>
      <c r="B17" s="3">
        <v>2</v>
      </c>
      <c r="C17" s="3"/>
      <c r="D17" s="3"/>
      <c r="E17" s="3"/>
      <c r="F17" s="13">
        <f t="shared" si="1"/>
        <v>2</v>
      </c>
      <c r="G17" s="1">
        <f t="shared" si="2"/>
        <v>3.2185387833923401E-4</v>
      </c>
    </row>
    <row r="18" spans="1:14" x14ac:dyDescent="0.25">
      <c r="A18" s="10" t="s">
        <v>63</v>
      </c>
      <c r="B18" s="13">
        <v>1</v>
      </c>
      <c r="C18" s="13"/>
      <c r="D18" s="13"/>
      <c r="E18" s="13"/>
      <c r="F18" s="13">
        <f t="shared" si="1"/>
        <v>1</v>
      </c>
      <c r="G18" s="1">
        <f t="shared" si="2"/>
        <v>1.6092693916961701E-4</v>
      </c>
    </row>
    <row r="19" spans="1:14" x14ac:dyDescent="0.25">
      <c r="A19" s="10" t="s">
        <v>36</v>
      </c>
      <c r="B19" s="3">
        <v>18</v>
      </c>
      <c r="C19" s="3"/>
      <c r="D19" s="3"/>
      <c r="E19" s="3"/>
      <c r="F19" s="13">
        <f t="shared" si="1"/>
        <v>18</v>
      </c>
      <c r="G19" s="1">
        <f t="shared" si="2"/>
        <v>2.8966849050531059E-3</v>
      </c>
    </row>
    <row r="20" spans="1:14" x14ac:dyDescent="0.25">
      <c r="A20" s="4" t="s">
        <v>49</v>
      </c>
      <c r="B20" s="3">
        <v>1098</v>
      </c>
      <c r="C20" s="3"/>
      <c r="D20" s="3"/>
      <c r="E20" s="3"/>
      <c r="F20" s="13">
        <f t="shared" si="1"/>
        <v>1098</v>
      </c>
      <c r="G20" s="1">
        <f t="shared" si="2"/>
        <v>0.17669777920823945</v>
      </c>
    </row>
    <row r="21" spans="1:14" x14ac:dyDescent="0.25">
      <c r="A21" s="4" t="s">
        <v>11</v>
      </c>
      <c r="B21" s="3">
        <v>180</v>
      </c>
      <c r="C21" s="3"/>
      <c r="D21" s="3"/>
      <c r="E21" s="3"/>
      <c r="F21" s="13">
        <f t="shared" si="1"/>
        <v>180</v>
      </c>
      <c r="G21" s="1">
        <f t="shared" si="2"/>
        <v>2.8966849050531058E-2</v>
      </c>
    </row>
    <row r="22" spans="1:14" x14ac:dyDescent="0.25">
      <c r="A22" s="4" t="s">
        <v>50</v>
      </c>
      <c r="B22" s="3">
        <v>9</v>
      </c>
      <c r="C22" s="3"/>
      <c r="D22" s="3"/>
      <c r="E22" s="3"/>
      <c r="F22" s="13">
        <f t="shared" si="1"/>
        <v>9</v>
      </c>
      <c r="G22" s="1">
        <f t="shared" si="2"/>
        <v>1.4483424525265529E-3</v>
      </c>
    </row>
    <row r="23" spans="1:14" x14ac:dyDescent="0.25">
      <c r="A23" s="4" t="s">
        <v>51</v>
      </c>
      <c r="B23" s="3">
        <v>3</v>
      </c>
      <c r="C23" s="3"/>
      <c r="D23" s="3"/>
      <c r="E23" s="3"/>
      <c r="F23" s="13">
        <f t="shared" si="1"/>
        <v>3</v>
      </c>
      <c r="G23" s="1">
        <f t="shared" si="2"/>
        <v>4.8278081750885096E-4</v>
      </c>
    </row>
    <row r="24" spans="1:14" x14ac:dyDescent="0.25">
      <c r="A24" s="4" t="s">
        <v>12</v>
      </c>
      <c r="B24" s="3">
        <v>51</v>
      </c>
      <c r="C24" s="3"/>
      <c r="D24" s="3"/>
      <c r="E24" s="3"/>
      <c r="F24" s="13">
        <f t="shared" si="1"/>
        <v>51</v>
      </c>
      <c r="G24" s="1">
        <f t="shared" si="2"/>
        <v>8.2072738976504672E-3</v>
      </c>
    </row>
    <row r="25" spans="1:14" x14ac:dyDescent="0.25">
      <c r="A25" s="4" t="s">
        <v>13</v>
      </c>
      <c r="B25" s="3">
        <v>52</v>
      </c>
      <c r="C25" s="3"/>
      <c r="D25" s="3"/>
      <c r="E25" s="3"/>
      <c r="F25" s="13">
        <f t="shared" si="1"/>
        <v>52</v>
      </c>
      <c r="G25" s="1">
        <f t="shared" si="2"/>
        <v>8.368200836820083E-3</v>
      </c>
    </row>
    <row r="26" spans="1:14" x14ac:dyDescent="0.25">
      <c r="A26" s="4" t="s">
        <v>14</v>
      </c>
      <c r="B26" s="3">
        <v>0</v>
      </c>
      <c r="C26" s="3"/>
      <c r="D26" s="3"/>
      <c r="E26" s="3"/>
      <c r="F26" s="13">
        <f t="shared" si="1"/>
        <v>0</v>
      </c>
      <c r="G26" s="1">
        <f t="shared" si="2"/>
        <v>0</v>
      </c>
    </row>
    <row r="27" spans="1:14" x14ac:dyDescent="0.25">
      <c r="A27" s="4" t="s">
        <v>52</v>
      </c>
      <c r="B27" s="3">
        <v>11</v>
      </c>
      <c r="C27" s="3"/>
      <c r="D27" s="3"/>
      <c r="E27" s="3"/>
      <c r="F27" s="13">
        <f t="shared" si="1"/>
        <v>11</v>
      </c>
      <c r="G27" s="1">
        <f t="shared" si="2"/>
        <v>1.7701963308657869E-3</v>
      </c>
    </row>
    <row r="28" spans="1:14" s="10" customFormat="1" x14ac:dyDescent="0.25">
      <c r="A28" s="10" t="s">
        <v>37</v>
      </c>
      <c r="B28" s="3">
        <v>40</v>
      </c>
      <c r="C28" s="3"/>
      <c r="D28" s="3"/>
      <c r="E28" s="3"/>
      <c r="F28" s="13">
        <f t="shared" si="1"/>
        <v>40</v>
      </c>
      <c r="G28" s="1">
        <f t="shared" si="2"/>
        <v>6.4370775667846793E-3</v>
      </c>
    </row>
    <row r="29" spans="1:14" s="10" customFormat="1" x14ac:dyDescent="0.25">
      <c r="A29" s="19" t="s">
        <v>53</v>
      </c>
      <c r="B29" s="20" t="s">
        <v>0</v>
      </c>
      <c r="C29" s="20" t="s">
        <v>1</v>
      </c>
      <c r="D29" s="20" t="s">
        <v>2</v>
      </c>
      <c r="E29" s="20" t="s">
        <v>3</v>
      </c>
      <c r="F29" s="20" t="s">
        <v>4</v>
      </c>
      <c r="G29" s="20" t="s">
        <v>16</v>
      </c>
    </row>
    <row r="30" spans="1:14" x14ac:dyDescent="0.25">
      <c r="A30" s="10" t="s">
        <v>54</v>
      </c>
      <c r="B30" s="13">
        <v>4</v>
      </c>
      <c r="C30" s="13"/>
      <c r="D30" s="13"/>
      <c r="E30" s="13"/>
      <c r="F30" s="13">
        <f t="shared" ref="F30" si="3">SUM(B30:E30)</f>
        <v>4</v>
      </c>
      <c r="G30" s="1">
        <f t="shared" si="2"/>
        <v>6.4370775667846802E-4</v>
      </c>
      <c r="I30" s="3"/>
      <c r="J30" s="3"/>
      <c r="K30" s="3"/>
      <c r="L30" s="3"/>
      <c r="M30" s="3"/>
      <c r="N30" s="3"/>
    </row>
    <row r="31" spans="1:14" x14ac:dyDescent="0.25">
      <c r="A31" s="10" t="s">
        <v>55</v>
      </c>
      <c r="B31" s="13">
        <v>4</v>
      </c>
      <c r="C31" s="13"/>
      <c r="D31" s="13"/>
      <c r="E31" s="13"/>
      <c r="F31" s="13">
        <f t="shared" ref="F31:F40" si="4">SUM(B31:E31)</f>
        <v>4</v>
      </c>
      <c r="G31" s="1">
        <f t="shared" si="2"/>
        <v>6.4370775667846802E-4</v>
      </c>
      <c r="I31" s="3"/>
      <c r="J31" s="3"/>
      <c r="K31" s="3"/>
      <c r="L31" s="3"/>
      <c r="M31" s="3"/>
      <c r="N31" s="1"/>
    </row>
    <row r="32" spans="1:14" x14ac:dyDescent="0.25">
      <c r="A32" s="10" t="s">
        <v>39</v>
      </c>
      <c r="B32" s="13">
        <v>734</v>
      </c>
      <c r="C32" s="13"/>
      <c r="D32" s="13"/>
      <c r="E32" s="13"/>
      <c r="F32" s="13">
        <f t="shared" si="4"/>
        <v>734</v>
      </c>
      <c r="G32" s="1">
        <f t="shared" si="2"/>
        <v>0.11812037335049887</v>
      </c>
      <c r="I32" s="3"/>
      <c r="J32" s="3"/>
      <c r="K32" s="3"/>
      <c r="L32" s="3"/>
      <c r="M32" s="3"/>
      <c r="N32" s="1"/>
    </row>
    <row r="33" spans="1:14" x14ac:dyDescent="0.25">
      <c r="A33" s="10" t="s">
        <v>56</v>
      </c>
      <c r="B33" s="13">
        <v>181</v>
      </c>
      <c r="C33" s="13"/>
      <c r="D33" s="13"/>
      <c r="E33" s="13"/>
      <c r="F33" s="13">
        <f t="shared" si="4"/>
        <v>181</v>
      </c>
      <c r="G33" s="1">
        <f t="shared" si="2"/>
        <v>2.9127775989700677E-2</v>
      </c>
      <c r="I33" s="3"/>
      <c r="J33" s="3"/>
      <c r="K33" s="3"/>
      <c r="L33" s="3"/>
      <c r="M33" s="3"/>
      <c r="N33" s="1"/>
    </row>
    <row r="34" spans="1:14" x14ac:dyDescent="0.25">
      <c r="A34" s="10" t="s">
        <v>57</v>
      </c>
      <c r="B34" s="13">
        <v>0</v>
      </c>
      <c r="C34" s="13"/>
      <c r="D34" s="13"/>
      <c r="E34" s="13"/>
      <c r="F34" s="13">
        <f t="shared" si="4"/>
        <v>0</v>
      </c>
      <c r="G34" s="1">
        <f t="shared" si="2"/>
        <v>0</v>
      </c>
      <c r="I34" s="3"/>
      <c r="J34" s="3"/>
      <c r="K34" s="3"/>
      <c r="L34" s="3"/>
      <c r="M34" s="3"/>
      <c r="N34" s="1"/>
    </row>
    <row r="35" spans="1:14" x14ac:dyDescent="0.25">
      <c r="A35" s="10" t="s">
        <v>58</v>
      </c>
      <c r="B35" s="13">
        <v>25</v>
      </c>
      <c r="C35" s="13"/>
      <c r="D35" s="13"/>
      <c r="E35" s="13"/>
      <c r="F35" s="13">
        <f t="shared" si="4"/>
        <v>25</v>
      </c>
      <c r="G35" s="1">
        <f t="shared" si="2"/>
        <v>4.0231734792404248E-3</v>
      </c>
      <c r="I35" s="3"/>
      <c r="J35" s="3"/>
      <c r="K35" s="3"/>
      <c r="L35" s="3"/>
      <c r="M35" s="3"/>
      <c r="N35" s="3"/>
    </row>
    <row r="36" spans="1:14" x14ac:dyDescent="0.25">
      <c r="A36" s="10" t="s">
        <v>59</v>
      </c>
      <c r="B36" s="13">
        <v>59</v>
      </c>
      <c r="C36" s="13"/>
      <c r="D36" s="13"/>
      <c r="E36" s="13"/>
      <c r="F36" s="13">
        <f t="shared" si="4"/>
        <v>59</v>
      </c>
      <c r="G36" s="1">
        <f t="shared" si="2"/>
        <v>9.4946894110074023E-3</v>
      </c>
      <c r="I36" s="3"/>
      <c r="J36" s="3"/>
      <c r="K36" s="3"/>
      <c r="L36" s="3"/>
      <c r="M36" s="3"/>
      <c r="N36" s="1"/>
    </row>
    <row r="37" spans="1:14" x14ac:dyDescent="0.25">
      <c r="A37" s="10" t="s">
        <v>60</v>
      </c>
      <c r="B37" s="13">
        <v>0</v>
      </c>
      <c r="C37" s="13"/>
      <c r="D37" s="13"/>
      <c r="E37" s="13"/>
      <c r="F37" s="13">
        <f t="shared" si="4"/>
        <v>0</v>
      </c>
      <c r="G37" s="1">
        <f t="shared" si="2"/>
        <v>0</v>
      </c>
      <c r="I37" s="3"/>
      <c r="J37" s="3"/>
      <c r="K37" s="3"/>
      <c r="L37" s="3"/>
      <c r="M37" s="3"/>
      <c r="N37" s="1"/>
    </row>
    <row r="38" spans="1:14" x14ac:dyDescent="0.25">
      <c r="A38" s="10" t="s">
        <v>61</v>
      </c>
      <c r="B38" s="13">
        <v>0</v>
      </c>
      <c r="C38" s="13"/>
      <c r="D38" s="13"/>
      <c r="E38" s="13"/>
      <c r="F38" s="13">
        <f t="shared" si="4"/>
        <v>0</v>
      </c>
      <c r="G38" s="1">
        <f t="shared" si="2"/>
        <v>0</v>
      </c>
      <c r="I38" s="3"/>
      <c r="J38" s="3"/>
      <c r="K38" s="3"/>
      <c r="L38" s="3"/>
      <c r="M38" s="3"/>
      <c r="N38" s="1"/>
    </row>
    <row r="39" spans="1:14" x14ac:dyDescent="0.25">
      <c r="A39" s="10" t="s">
        <v>62</v>
      </c>
      <c r="B39" s="13">
        <v>194</v>
      </c>
      <c r="C39" s="13"/>
      <c r="D39" s="13"/>
      <c r="E39" s="13"/>
      <c r="F39" s="13">
        <f t="shared" si="4"/>
        <v>194</v>
      </c>
      <c r="G39" s="1">
        <f t="shared" si="2"/>
        <v>3.1219826198905697E-2</v>
      </c>
      <c r="I39" s="3"/>
      <c r="J39" s="3"/>
      <c r="K39" s="3"/>
      <c r="L39" s="3"/>
      <c r="M39" s="3"/>
      <c r="N39" s="1"/>
    </row>
    <row r="40" spans="1:14" x14ac:dyDescent="0.25">
      <c r="A40" s="10" t="s">
        <v>40</v>
      </c>
      <c r="B40" s="13">
        <v>1841</v>
      </c>
      <c r="C40" s="13"/>
      <c r="D40" s="13"/>
      <c r="E40" s="13"/>
      <c r="F40" s="13">
        <f t="shared" si="4"/>
        <v>1841</v>
      </c>
      <c r="G40" s="1">
        <f t="shared" si="2"/>
        <v>0.2962664950112649</v>
      </c>
      <c r="I40" s="3"/>
      <c r="J40" s="3"/>
      <c r="K40" s="3"/>
      <c r="L40" s="3"/>
      <c r="M40" s="3"/>
      <c r="N40" s="1"/>
    </row>
    <row r="41" spans="1:14" x14ac:dyDescent="0.25">
      <c r="A41" s="6" t="s">
        <v>4</v>
      </c>
      <c r="B41" s="7">
        <f>SUBTOTAL(109,B5:B28,B30:B40)</f>
        <v>6214</v>
      </c>
      <c r="C41" s="7">
        <f t="shared" ref="C41:F41" si="5">SUBTOTAL(109,C5:C28,C30:C40)</f>
        <v>0</v>
      </c>
      <c r="D41" s="7">
        <f t="shared" si="5"/>
        <v>0</v>
      </c>
      <c r="E41" s="7">
        <f t="shared" si="5"/>
        <v>0</v>
      </c>
      <c r="F41" s="7">
        <f t="shared" si="5"/>
        <v>6214</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1732</v>
      </c>
      <c r="C45" s="3"/>
      <c r="D45" s="3"/>
      <c r="E45" s="3"/>
      <c r="F45" s="3">
        <f>SUM(B45:E45)</f>
        <v>1732</v>
      </c>
      <c r="G45" s="1">
        <f>F45/$F$48</f>
        <v>0.69418837675350697</v>
      </c>
    </row>
    <row r="46" spans="1:14" x14ac:dyDescent="0.25">
      <c r="A46" s="4" t="s">
        <v>23</v>
      </c>
      <c r="B46" s="3">
        <v>745</v>
      </c>
      <c r="C46" s="3"/>
      <c r="D46" s="3"/>
      <c r="E46" s="3"/>
      <c r="F46" s="3">
        <f t="shared" ref="F46:F47" si="6">SUM(B46:E46)</f>
        <v>745</v>
      </c>
      <c r="G46" s="1">
        <f>F46/$F$48</f>
        <v>0.29859719438877758</v>
      </c>
    </row>
    <row r="47" spans="1:14" x14ac:dyDescent="0.25">
      <c r="A47" s="4" t="s">
        <v>24</v>
      </c>
      <c r="B47" s="3">
        <v>18</v>
      </c>
      <c r="C47" s="3"/>
      <c r="D47" s="3"/>
      <c r="E47" s="3"/>
      <c r="F47" s="3">
        <f t="shared" si="6"/>
        <v>18</v>
      </c>
      <c r="G47" s="1">
        <f>F47/$F$48</f>
        <v>7.214428857715431E-3</v>
      </c>
    </row>
    <row r="48" spans="1:14" x14ac:dyDescent="0.25">
      <c r="A48" s="6" t="s">
        <v>4</v>
      </c>
      <c r="B48" s="7">
        <f>SUM(B45:B47)</f>
        <v>2495</v>
      </c>
      <c r="C48" s="7">
        <f t="shared" ref="C48:F48" si="7">SUM(C45:C47)</f>
        <v>0</v>
      </c>
      <c r="D48" s="7">
        <f t="shared" si="7"/>
        <v>0</v>
      </c>
      <c r="E48" s="7">
        <f t="shared" si="7"/>
        <v>0</v>
      </c>
      <c r="F48" s="7">
        <f t="shared" si="7"/>
        <v>2495</v>
      </c>
      <c r="G48" s="8">
        <f>SUBTOTAL(109,G45:G47)</f>
        <v>1</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35</v>
      </c>
      <c r="C51" s="3"/>
      <c r="D51" s="3"/>
      <c r="E51" s="3"/>
      <c r="F51" s="3">
        <f>SUM(B51:E51)</f>
        <v>35</v>
      </c>
      <c r="G51" s="1">
        <f>F51/$F$56</f>
        <v>1.4028056112224449E-2</v>
      </c>
    </row>
    <row r="52" spans="1:7" x14ac:dyDescent="0.25">
      <c r="A52" s="4" t="s">
        <v>26</v>
      </c>
      <c r="B52" s="3">
        <v>1196</v>
      </c>
      <c r="C52" s="3"/>
      <c r="D52" s="3"/>
      <c r="E52" s="3"/>
      <c r="F52" s="3">
        <f t="shared" ref="F52:F57" si="8">SUM(B52:E52)</f>
        <v>1196</v>
      </c>
      <c r="G52" s="1">
        <f>F52/$F$56</f>
        <v>0.47935871743486974</v>
      </c>
    </row>
    <row r="53" spans="1:7" x14ac:dyDescent="0.25">
      <c r="A53" s="4" t="s">
        <v>27</v>
      </c>
      <c r="B53" s="3">
        <v>14</v>
      </c>
      <c r="C53" s="3"/>
      <c r="D53" s="3"/>
      <c r="E53" s="3"/>
      <c r="F53" s="3">
        <f t="shared" si="8"/>
        <v>14</v>
      </c>
      <c r="G53" s="1">
        <f>F53/$F$56</f>
        <v>5.6112224448897794E-3</v>
      </c>
    </row>
    <row r="54" spans="1:7" x14ac:dyDescent="0.25">
      <c r="A54" s="10" t="s">
        <v>28</v>
      </c>
      <c r="B54" s="3">
        <v>139</v>
      </c>
      <c r="C54" s="3"/>
      <c r="D54" s="3"/>
      <c r="E54" s="3"/>
      <c r="F54" s="3">
        <f t="shared" si="8"/>
        <v>139</v>
      </c>
      <c r="G54" s="1">
        <f>F54/$F$56</f>
        <v>5.5711422845691382E-2</v>
      </c>
    </row>
    <row r="55" spans="1:7" x14ac:dyDescent="0.25">
      <c r="A55" s="5" t="s">
        <v>35</v>
      </c>
      <c r="B55" s="3">
        <v>1111</v>
      </c>
      <c r="C55" s="3"/>
      <c r="D55" s="3"/>
      <c r="E55" s="3"/>
      <c r="F55" s="3">
        <f t="shared" si="8"/>
        <v>1111</v>
      </c>
      <c r="G55" s="1">
        <f>F55/$F$56</f>
        <v>0.44529058116232467</v>
      </c>
    </row>
    <row r="56" spans="1:7" x14ac:dyDescent="0.25">
      <c r="A56" s="6" t="s">
        <v>4</v>
      </c>
      <c r="B56" s="7">
        <f>SUM(B51:B55)</f>
        <v>2495</v>
      </c>
      <c r="C56" s="7">
        <f t="shared" ref="C56:F56" si="9">SUM(C51:C55)</f>
        <v>0</v>
      </c>
      <c r="D56" s="7">
        <f t="shared" si="9"/>
        <v>0</v>
      </c>
      <c r="E56" s="7">
        <f t="shared" si="9"/>
        <v>0</v>
      </c>
      <c r="F56" s="7">
        <f t="shared" si="9"/>
        <v>2495</v>
      </c>
      <c r="G56" s="8">
        <f>SUBTOTAL(109,G51:G55)</f>
        <v>1</v>
      </c>
    </row>
    <row r="57" spans="1:7" x14ac:dyDescent="0.25">
      <c r="A57" s="15" t="s">
        <v>41</v>
      </c>
      <c r="B57" s="16">
        <v>185</v>
      </c>
      <c r="C57" s="16"/>
      <c r="D57" s="16"/>
      <c r="E57" s="16"/>
      <c r="F57" s="17">
        <f t="shared" si="8"/>
        <v>185</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992</v>
      </c>
      <c r="C61" s="3"/>
      <c r="D61" s="3"/>
      <c r="E61" s="3"/>
      <c r="F61" s="3">
        <f>SUM(B61:E61)</f>
        <v>992</v>
      </c>
      <c r="G61" s="1">
        <f t="shared" ref="G61:G64" si="10">F61/$F$64</f>
        <v>0.47193149381541388</v>
      </c>
    </row>
    <row r="62" spans="1:7" x14ac:dyDescent="0.25">
      <c r="A62" s="4" t="s">
        <v>23</v>
      </c>
      <c r="B62" s="3">
        <v>1104</v>
      </c>
      <c r="C62" s="3"/>
      <c r="D62" s="3"/>
      <c r="E62" s="3"/>
      <c r="F62" s="3">
        <f t="shared" ref="F62:F63" si="11">SUM(B62:E62)</f>
        <v>1104</v>
      </c>
      <c r="G62" s="1">
        <f t="shared" si="10"/>
        <v>0.5252140818268316</v>
      </c>
    </row>
    <row r="63" spans="1:7" x14ac:dyDescent="0.25">
      <c r="A63" s="4" t="s">
        <v>24</v>
      </c>
      <c r="B63" s="3">
        <v>6</v>
      </c>
      <c r="C63" s="3"/>
      <c r="D63" s="3"/>
      <c r="E63" s="3"/>
      <c r="F63" s="3">
        <f t="shared" si="11"/>
        <v>6</v>
      </c>
      <c r="G63" s="1">
        <f t="shared" si="10"/>
        <v>2.8544243577545195E-3</v>
      </c>
    </row>
    <row r="64" spans="1:7" x14ac:dyDescent="0.25">
      <c r="A64" s="6" t="s">
        <v>4</v>
      </c>
      <c r="B64" s="7">
        <f>SUM(B61:B63)</f>
        <v>2102</v>
      </c>
      <c r="C64" s="7">
        <f t="shared" ref="C64:F64" si="12">SUM(C61:C63)</f>
        <v>0</v>
      </c>
      <c r="D64" s="7">
        <f t="shared" si="12"/>
        <v>0</v>
      </c>
      <c r="E64" s="7">
        <f t="shared" si="12"/>
        <v>0</v>
      </c>
      <c r="F64" s="7">
        <f t="shared" si="12"/>
        <v>2102</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74</v>
      </c>
      <c r="C67" s="3"/>
      <c r="D67" s="3"/>
      <c r="E67" s="3"/>
      <c r="F67" s="3">
        <f>SUM(B67:E67)</f>
        <v>74</v>
      </c>
      <c r="G67" s="1">
        <f t="shared" ref="G67:G73" si="13">F67/F$72</f>
        <v>3.5204567078972404E-2</v>
      </c>
    </row>
    <row r="68" spans="1:24" x14ac:dyDescent="0.25">
      <c r="A68" s="4" t="s">
        <v>26</v>
      </c>
      <c r="B68" s="3">
        <v>461</v>
      </c>
      <c r="C68" s="3"/>
      <c r="D68" s="3"/>
      <c r="E68" s="3"/>
      <c r="F68" s="3">
        <f t="shared" ref="F68:F73" si="14">SUM(B68:E68)</f>
        <v>461</v>
      </c>
      <c r="G68" s="1">
        <f t="shared" si="13"/>
        <v>0.21931493815413891</v>
      </c>
      <c r="H68" s="2"/>
      <c r="I68" s="2"/>
      <c r="J68" s="2"/>
      <c r="K68" s="2"/>
      <c r="L68" s="2"/>
      <c r="M68" s="2"/>
      <c r="N68" s="2"/>
      <c r="O68" s="2"/>
      <c r="P68" s="2"/>
      <c r="Q68" s="2"/>
      <c r="R68" s="2"/>
      <c r="S68" s="2"/>
      <c r="T68" s="2"/>
      <c r="U68" s="2"/>
      <c r="V68" s="2"/>
      <c r="W68" s="2"/>
      <c r="X68" s="2"/>
    </row>
    <row r="69" spans="1:24" x14ac:dyDescent="0.25">
      <c r="A69" s="4" t="s">
        <v>27</v>
      </c>
      <c r="B69" s="3">
        <v>4</v>
      </c>
      <c r="C69" s="3"/>
      <c r="D69" s="3"/>
      <c r="E69" s="3"/>
      <c r="F69" s="3">
        <f t="shared" si="14"/>
        <v>4</v>
      </c>
      <c r="G69" s="1">
        <f t="shared" si="13"/>
        <v>1.9029495718363464E-3</v>
      </c>
    </row>
    <row r="70" spans="1:24" x14ac:dyDescent="0.25">
      <c r="A70" s="10" t="s">
        <v>28</v>
      </c>
      <c r="B70" s="3">
        <v>273</v>
      </c>
      <c r="C70" s="3"/>
      <c r="D70" s="3"/>
      <c r="E70" s="3"/>
      <c r="F70" s="3">
        <f t="shared" si="14"/>
        <v>273</v>
      </c>
      <c r="G70" s="1">
        <f t="shared" si="13"/>
        <v>0.12987630827783064</v>
      </c>
    </row>
    <row r="71" spans="1:24" x14ac:dyDescent="0.25">
      <c r="A71" s="5" t="s">
        <v>35</v>
      </c>
      <c r="B71" s="3">
        <v>1290</v>
      </c>
      <c r="C71" s="3"/>
      <c r="D71" s="3"/>
      <c r="E71" s="3"/>
      <c r="F71" s="3">
        <f t="shared" si="14"/>
        <v>1290</v>
      </c>
      <c r="G71" s="1">
        <f t="shared" si="13"/>
        <v>0.61370123691722167</v>
      </c>
    </row>
    <row r="72" spans="1:24" x14ac:dyDescent="0.25">
      <c r="A72" s="6" t="s">
        <v>4</v>
      </c>
      <c r="B72" s="7">
        <f>SUM(B67:B71)</f>
        <v>2102</v>
      </c>
      <c r="C72" s="7">
        <f t="shared" ref="C72:F72" si="15">SUM(C67:C71)</f>
        <v>0</v>
      </c>
      <c r="D72" s="7">
        <f t="shared" si="15"/>
        <v>0</v>
      </c>
      <c r="E72" s="7">
        <f t="shared" si="15"/>
        <v>0</v>
      </c>
      <c r="F72" s="7">
        <f t="shared" si="15"/>
        <v>2102</v>
      </c>
      <c r="G72" s="8">
        <f t="shared" si="13"/>
        <v>1</v>
      </c>
    </row>
    <row r="73" spans="1:24" x14ac:dyDescent="0.25">
      <c r="A73" s="15" t="s">
        <v>41</v>
      </c>
      <c r="B73" s="16">
        <v>148</v>
      </c>
      <c r="C73" s="16"/>
      <c r="D73" s="16"/>
      <c r="E73" s="16"/>
      <c r="F73" s="12">
        <f t="shared" si="14"/>
        <v>148</v>
      </c>
      <c r="G73" s="18">
        <f t="shared" si="13"/>
        <v>7.0409134157944808E-2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1038</v>
      </c>
      <c r="C77" s="3"/>
      <c r="D77" s="3"/>
      <c r="E77" s="3"/>
      <c r="F77" s="3">
        <f>SUM(B77:E77)</f>
        <v>1038</v>
      </c>
      <c r="G77" s="1">
        <f>F77/$F$84</f>
        <v>0.16704216285806245</v>
      </c>
    </row>
    <row r="78" spans="1:24" x14ac:dyDescent="0.25">
      <c r="A78" s="10" t="s">
        <v>65</v>
      </c>
      <c r="B78" s="22">
        <v>813</v>
      </c>
      <c r="C78" s="22"/>
      <c r="D78" s="22"/>
      <c r="E78" s="22"/>
      <c r="F78" s="22">
        <f>SUM(B78:E78)</f>
        <v>813</v>
      </c>
      <c r="G78" s="1">
        <f>F78/$F$84</f>
        <v>0.13083360154489862</v>
      </c>
    </row>
    <row r="79" spans="1:24" x14ac:dyDescent="0.25">
      <c r="A79" s="4" t="s">
        <v>18</v>
      </c>
      <c r="B79" s="3">
        <v>555</v>
      </c>
      <c r="C79" s="3"/>
      <c r="D79" s="3"/>
      <c r="E79" s="3"/>
      <c r="F79" s="3">
        <f t="shared" ref="F79:F83" si="16">SUM(B79:E79)</f>
        <v>555</v>
      </c>
      <c r="G79" s="1">
        <f t="shared" ref="G79:G83" si="17">F79/$F$84</f>
        <v>8.9314451239137435E-2</v>
      </c>
    </row>
    <row r="80" spans="1:24" x14ac:dyDescent="0.25">
      <c r="A80" s="4" t="s">
        <v>19</v>
      </c>
      <c r="B80" s="3">
        <v>1256</v>
      </c>
      <c r="C80" s="3"/>
      <c r="D80" s="3"/>
      <c r="E80" s="3"/>
      <c r="F80" s="3">
        <f t="shared" si="16"/>
        <v>1256</v>
      </c>
      <c r="G80" s="1">
        <f t="shared" si="17"/>
        <v>0.20212423559703893</v>
      </c>
    </row>
    <row r="81" spans="1:7" x14ac:dyDescent="0.25">
      <c r="A81" s="4" t="s">
        <v>20</v>
      </c>
      <c r="B81" s="3">
        <v>1089</v>
      </c>
      <c r="C81" s="3"/>
      <c r="D81" s="3"/>
      <c r="E81" s="3"/>
      <c r="F81" s="3">
        <f t="shared" si="16"/>
        <v>1089</v>
      </c>
      <c r="G81" s="1">
        <f t="shared" si="17"/>
        <v>0.17524943675571292</v>
      </c>
    </row>
    <row r="82" spans="1:7" x14ac:dyDescent="0.25">
      <c r="A82" s="4" t="s">
        <v>21</v>
      </c>
      <c r="B82" s="3">
        <v>1403</v>
      </c>
      <c r="C82" s="3"/>
      <c r="D82" s="3"/>
      <c r="E82" s="3"/>
      <c r="F82" s="3">
        <f t="shared" si="16"/>
        <v>1403</v>
      </c>
      <c r="G82" s="1">
        <f t="shared" si="17"/>
        <v>0.22578049565497263</v>
      </c>
    </row>
    <row r="83" spans="1:7" x14ac:dyDescent="0.25">
      <c r="A83" s="4" t="s">
        <v>28</v>
      </c>
      <c r="B83" s="3">
        <v>60</v>
      </c>
      <c r="C83" s="3"/>
      <c r="D83" s="3"/>
      <c r="E83" s="3"/>
      <c r="F83" s="3">
        <f t="shared" si="16"/>
        <v>60</v>
      </c>
      <c r="G83" s="1">
        <f t="shared" si="17"/>
        <v>9.6556163501770199E-3</v>
      </c>
    </row>
    <row r="84" spans="1:7" x14ac:dyDescent="0.25">
      <c r="A84" s="6" t="s">
        <v>4</v>
      </c>
      <c r="B84" s="7">
        <f>SUM(B77:B83)</f>
        <v>6214</v>
      </c>
      <c r="C84" s="7">
        <f>SUM(C77:C83)</f>
        <v>0</v>
      </c>
      <c r="D84" s="7">
        <f>SUM(D77:D83)</f>
        <v>0</v>
      </c>
      <c r="E84" s="7">
        <f>SUM(E77:E83)</f>
        <v>0</v>
      </c>
      <c r="F84" s="7">
        <f>SUM(F77:F83)</f>
        <v>6214</v>
      </c>
      <c r="G84" s="8">
        <f>SUBTOTAL(109,G77:G83)</f>
        <v>0.99999999999999989</v>
      </c>
    </row>
    <row r="85" spans="1:7" ht="12" customHeight="1" thickBot="1" x14ac:dyDescent="0.3">
      <c r="A85" s="30"/>
      <c r="B85" s="30"/>
      <c r="C85" s="30"/>
      <c r="D85" s="30"/>
      <c r="E85" s="30"/>
      <c r="F85" s="30"/>
      <c r="G85" s="30"/>
    </row>
    <row r="86" spans="1:7" ht="53.25" customHeight="1" thickBot="1" x14ac:dyDescent="0.3">
      <c r="A86" s="27" t="s">
        <v>66</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2020-04-30T16:52:26Z</dcterms:modified>
</cp:coreProperties>
</file>