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8195" windowHeight="10290"/>
  </bookViews>
  <sheets>
    <sheet name="Use of Force" sheetId="9" r:id="rId1"/>
  </sheets>
  <calcPr calcId="125725"/>
</workbook>
</file>

<file path=xl/calcChain.xml><?xml version="1.0" encoding="utf-8"?>
<calcChain xmlns="http://schemas.openxmlformats.org/spreadsheetml/2006/main">
  <c r="G120" i="9"/>
  <c r="F120"/>
  <c r="E120"/>
  <c r="D120"/>
  <c r="H119"/>
  <c r="I119" s="1"/>
  <c r="H118"/>
  <c r="H117"/>
  <c r="I117" s="1"/>
  <c r="H116"/>
  <c r="H115"/>
  <c r="I115" s="1"/>
  <c r="H114"/>
  <c r="H120" s="1"/>
  <c r="G113"/>
  <c r="F113"/>
  <c r="E113"/>
  <c r="D113"/>
  <c r="H112"/>
  <c r="H111"/>
  <c r="H110"/>
  <c r="H109"/>
  <c r="H108"/>
  <c r="H107"/>
  <c r="H113" s="1"/>
  <c r="G106"/>
  <c r="F106"/>
  <c r="E106"/>
  <c r="D106"/>
  <c r="H105"/>
  <c r="I105" s="1"/>
  <c r="H104"/>
  <c r="H103"/>
  <c r="I103" s="1"/>
  <c r="H102"/>
  <c r="H101"/>
  <c r="I101" s="1"/>
  <c r="H100"/>
  <c r="H106" s="1"/>
  <c r="G99"/>
  <c r="F99"/>
  <c r="E99"/>
  <c r="D99"/>
  <c r="H98"/>
  <c r="H97"/>
  <c r="H96"/>
  <c r="H95"/>
  <c r="H94"/>
  <c r="H93"/>
  <c r="H99" s="1"/>
  <c r="G92"/>
  <c r="F92"/>
  <c r="E92"/>
  <c r="D92"/>
  <c r="H91"/>
  <c r="I91" s="1"/>
  <c r="H90"/>
  <c r="H89"/>
  <c r="I89" s="1"/>
  <c r="H88"/>
  <c r="H87"/>
  <c r="I87" s="1"/>
  <c r="H86"/>
  <c r="H92" s="1"/>
  <c r="G85"/>
  <c r="F85"/>
  <c r="E85"/>
  <c r="D85"/>
  <c r="H85" s="1"/>
  <c r="H84"/>
  <c r="H83"/>
  <c r="I83" s="1"/>
  <c r="H82"/>
  <c r="H81"/>
  <c r="I81" s="1"/>
  <c r="H80"/>
  <c r="H79"/>
  <c r="I79" s="1"/>
  <c r="G73"/>
  <c r="F73"/>
  <c r="E73"/>
  <c r="D73"/>
  <c r="H73" s="1"/>
  <c r="H72"/>
  <c r="H71"/>
  <c r="H70"/>
  <c r="I70" s="1"/>
  <c r="H69"/>
  <c r="G66"/>
  <c r="F66"/>
  <c r="E66"/>
  <c r="D66"/>
  <c r="H65"/>
  <c r="H64"/>
  <c r="H63"/>
  <c r="H62"/>
  <c r="H61"/>
  <c r="H60"/>
  <c r="G57"/>
  <c r="F57"/>
  <c r="E57"/>
  <c r="D57"/>
  <c r="H56"/>
  <c r="H55"/>
  <c r="H54"/>
  <c r="G50"/>
  <c r="F50"/>
  <c r="E50"/>
  <c r="D50"/>
  <c r="H49"/>
  <c r="H48"/>
  <c r="H47"/>
  <c r="H46"/>
  <c r="H45"/>
  <c r="H44"/>
  <c r="H50" s="1"/>
  <c r="G36"/>
  <c r="F36"/>
  <c r="E36"/>
  <c r="D36"/>
  <c r="H35"/>
  <c r="H34"/>
  <c r="G27"/>
  <c r="F27"/>
  <c r="E27"/>
  <c r="D27"/>
  <c r="H26"/>
  <c r="H25"/>
  <c r="H24"/>
  <c r="H23"/>
  <c r="H22"/>
  <c r="H21"/>
  <c r="H27" s="1"/>
  <c r="H18"/>
  <c r="I18" s="1"/>
  <c r="G18"/>
  <c r="F18"/>
  <c r="E18"/>
  <c r="D18"/>
  <c r="H17"/>
  <c r="H15"/>
  <c r="H14"/>
  <c r="H13"/>
  <c r="H12"/>
  <c r="H11"/>
  <c r="H10"/>
  <c r="H66" l="1"/>
  <c r="I61" s="1"/>
  <c r="I23"/>
  <c r="I25"/>
  <c r="I21"/>
  <c r="I50"/>
  <c r="I48"/>
  <c r="I46"/>
  <c r="I44"/>
  <c r="I69"/>
  <c r="I73"/>
  <c r="I71"/>
  <c r="I99"/>
  <c r="I96"/>
  <c r="I98"/>
  <c r="I94"/>
  <c r="I113"/>
  <c r="I112"/>
  <c r="I108"/>
  <c r="I110"/>
  <c r="I85"/>
  <c r="I84"/>
  <c r="I80"/>
  <c r="I82"/>
  <c r="I92"/>
  <c r="I90"/>
  <c r="I86"/>
  <c r="I88"/>
  <c r="I100"/>
  <c r="I106"/>
  <c r="I104"/>
  <c r="I102"/>
  <c r="I120"/>
  <c r="I118"/>
  <c r="I114"/>
  <c r="I116"/>
  <c r="I56"/>
  <c r="I24"/>
  <c r="I47"/>
  <c r="I97"/>
  <c r="I111"/>
  <c r="I34"/>
  <c r="I72"/>
  <c r="I22"/>
  <c r="I26"/>
  <c r="I45"/>
  <c r="I49"/>
  <c r="I95"/>
  <c r="I109"/>
  <c r="I10"/>
  <c r="I12"/>
  <c r="I14"/>
  <c r="H57"/>
  <c r="I11"/>
  <c r="I13"/>
  <c r="I15"/>
  <c r="H36"/>
  <c r="I17"/>
  <c r="I16"/>
  <c r="I93"/>
  <c r="I107"/>
  <c r="I66" l="1"/>
  <c r="I65"/>
  <c r="I62"/>
  <c r="I64"/>
  <c r="I63"/>
  <c r="I60"/>
  <c r="I36"/>
  <c r="I35"/>
  <c r="I57"/>
  <c r="I55"/>
  <c r="I54"/>
  <c r="I27"/>
</calcChain>
</file>

<file path=xl/sharedStrings.xml><?xml version="1.0" encoding="utf-8"?>
<sst xmlns="http://schemas.openxmlformats.org/spreadsheetml/2006/main" count="159" uniqueCount="53">
  <si>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</si>
  <si>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</si>
  <si>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</si>
  <si>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</si>
  <si>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</si>
  <si>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</si>
  <si>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</si>
  <si>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</si>
  <si>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</si>
  <si>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</si>
  <si>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</si>
  <si>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</si>
  <si>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</si>
  <si>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</si>
  <si>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</si>
  <si>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</si>
  <si>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</si>
  <si>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</si>
  <si>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</si>
  <si>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</si>
  <si>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</si>
  <si>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</si>
  <si>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</si>
  <si>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</si>
  <si>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</si>
  <si>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Other/Specialty Unit</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</si>
  <si>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</si>
  <si>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</si>
  <si>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</si>
  <si>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</si>
  <si>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</si>
  <si>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</si>
  <si>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</si>
  <si>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</si>
  <si>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*Statistics include force used on sick or suffering animals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</si>
  <si>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</si>
  <si>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</si>
  <si>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</si>
  <si>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</si>
  <si>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</si>
  <si>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</si>
  <si>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</si>
  <si>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</si>
  <si>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</si>
  <si>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</si>
  <si>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</si>
  <si>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 xml:space="preserve">From January 1st through March 31st of 2016, Madison Police Officers responded to over 47,400 calls for service.  In that time, there were 56 citizen contacts in which officers used some kind of force during their encounter.  This means that in the 1st quarter, MPD officers used force .0012% of the time when engaging with our citizens.  Each of these force incidents documented by officers was reviewed and determined to be within MPD standard operating procedures.
</t>
  </si>
  <si>
    <t>Firearm Discharged to Put Down a Sick or Suffering Animal</t>
  </si>
  <si>
    <t>Firearm Discharged Toward Suspect</t>
  </si>
  <si>
    <t xml:space="preserve">MPD is comprised of men and women who represent many different racial groups and is generally reflective of the general Madison population.  In the 1st quarter of 2016, MPD was comprised of 80% Caucasian officers and 20% minority officers. MPD officers who used force in the 1st quarter of 2016  were:
</t>
  </si>
  <si>
    <t>In the 1st Quarter of 2016,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</si>
  <si>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Due to the dynamic nature of data, this information is a snapshot in time as of the creation of this report. The processing of additional records and corrections will be reflected in updates to existing and future sections of this report.   Data generated on: 5/12/2016</t>
  </si>
  <si>
    <t xml:space="preserve">During this same period, MPD was comprised of 71% male officers as compared to 29% female officers.  MPD employs about 2.5 times the number of women than the national average of 12%.          MPD officers who used force in the 1st quarter of 2016 were:
</t>
  </si>
</sst>
</file>

<file path=xl/styles.xml><?xml version="1.0" encoding="utf-8"?>
<styleSheet xmlns="http://schemas.openxmlformats.org/spreadsheetml/2006/main">
  <numFmts count="1">
    <numFmt numFmtId="164" formatCode="0.0%"/>
  </numFmts>
  <fonts count="8">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s>
  <fills count="10">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s>
  <borders count="2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88">
    <xf numFmtId="0" fontId="0" fillId="0" borderId="0" xfId="0"/>
    <xf numFmtId="164" fontId="0" fillId="0" borderId="0" xfId="1" applyNumberFormat="1" applyFont="1" applyAlignment="1">
      <alignment horizontal="center"/>
    </xf>
    <xf numFmtId="0" fontId="0" fillId="0" borderId="0" xfId="0" applyAlignment="1"/>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6" fillId="0" borderId="24" xfId="2" applyBorder="1" applyAlignment="1" applyProtection="1">
      <alignment horizontal="center"/>
    </xf>
    <xf numFmtId="0" fontId="0" fillId="0" borderId="18" xfId="0" applyBorder="1" applyAlignment="1">
      <alignment horizontal="center"/>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6" borderId="21"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21"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4" fillId="5" borderId="0" xfId="0" applyFont="1" applyFill="1" applyBorder="1" applyAlignment="1">
      <alignment horizontal="center"/>
    </xf>
    <xf numFmtId="0" fontId="0" fillId="0" borderId="5" xfId="0" applyBorder="1" applyAlignment="1">
      <alignment horizont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xf>
    <xf numFmtId="0" fontId="0" fillId="0" borderId="0" xfId="0" applyAlignment="1">
      <alignment horizontal="left"/>
    </xf>
    <xf numFmtId="0" fontId="2" fillId="0" borderId="2" xfId="0" applyFont="1" applyFill="1" applyBorder="1" applyAlignment="1">
      <alignment horizontal="center"/>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0" xfId="0" applyBorder="1" applyAlignment="1">
      <alignment horizontal="center"/>
    </xf>
    <xf numFmtId="0" fontId="3" fillId="2" borderId="0" xfId="0" applyFont="1" applyFill="1" applyAlignment="1">
      <alignment horizontal="center"/>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cellXfs>
  <cellStyles count="4">
    <cellStyle name="Hyperlink" xfId="2" builtinId="8"/>
    <cellStyle name="Normal" xfId="0" builtinId="0"/>
    <cellStyle name="Normal 2" xfId="3"/>
    <cellStyle name="Percent" xfId="1" builtinId="5"/>
  </cellStyles>
  <dxfs count="62">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general" vertical="bottom" textRotation="0" wrapText="0" indent="0" relativeIndent="0" justifyLastLine="0" shrinkToFit="0" mergeCell="0" readingOrder="0"/>
      <border diagonalUp="0" diagonalDown="0">
        <left/>
        <right/>
        <top/>
        <bottom style="thin">
          <color indexed="64"/>
        </bottom>
        <vertical/>
        <horizontal/>
      </border>
    </dxf>
    <dxf>
      <border outline="0">
        <bottom style="thin">
          <color indexed="64"/>
        </bottom>
      </border>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581025</xdr:colOff>
      <xdr:row>42</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33:I36" totalsRowShown="0" headerRowDxfId="61" dataDxfId="60">
  <tableColumns count="7">
    <tableColumn id="1" name="Officer*- Sex"/>
    <tableColumn id="2" name="Q1" dataDxfId="59"/>
    <tableColumn id="3" name="Q2" dataDxfId="58"/>
    <tableColumn id="4" name="Q3" dataDxfId="57"/>
    <tableColumn id="5" name="Q4" dataDxfId="56"/>
    <tableColumn id="6" name="Total" dataDxfId="55"/>
    <tableColumn id="7" name="%" dataDxfId="54" dataCellStyle="Percent">
      <calculatedColumnFormula>H34/$H$36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30" name="Table13152631" displayName="Table13152631" ref="C43:I50" totalsRowShown="0" headerRowDxfId="53" dataDxfId="52">
  <tableColumns count="7">
    <tableColumn id="1" name="Officer*- Race"/>
    <tableColumn id="2" name="Q1" dataDxfId="51"/>
    <tableColumn id="3" name="Q2" dataDxfId="50"/>
    <tableColumn id="4" name="Q3" dataDxfId="49"/>
    <tableColumn id="5" name="Q4" dataDxfId="48"/>
    <tableColumn id="6" name="Total" dataDxfId="47"/>
    <tableColumn id="7" name="%" dataDxfId="46" dataCellStyle="Percent">
      <calculatedColumnFormula>H44/$H$50</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9:I18" totalsRowShown="0" headerRowDxfId="45" dataDxfId="44">
  <tableColumns count="7">
    <tableColumn id="1" name="Force"/>
    <tableColumn id="2" name="Q1" dataDxfId="43"/>
    <tableColumn id="3" name="Q2" dataDxfId="42"/>
    <tableColumn id="4" name="Q3" dataDxfId="41"/>
    <tableColumn id="5" name="Q4" dataDxfId="40"/>
    <tableColumn id="6" name="Total" dataDxfId="39"/>
    <tableColumn id="7" name="%" dataDxfId="38" dataCellStyle="Percent">
      <calculatedColumnFormula>Table15212732[[#This Row],[Total]]/$H$18</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0:I27" totalsRowShown="0" headerRowDxfId="37" dataDxfId="36">
  <tableColumns count="7">
    <tableColumn id="1" name="District*"/>
    <tableColumn id="2" name="Q1" dataDxfId="35"/>
    <tableColumn id="3" name="Q2" dataDxfId="34"/>
    <tableColumn id="4" name="Q3" dataDxfId="33"/>
    <tableColumn id="5" name="Q4" dataDxfId="32"/>
    <tableColumn id="6" name="Total" dataDxfId="31"/>
    <tableColumn id="7" name="%" dataDxfId="30"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53:I57" totalsRowShown="0" headerRowDxfId="29" dataDxfId="28">
  <tableColumns count="7">
    <tableColumn id="1" name="Citizen- Sex"/>
    <tableColumn id="2" name="Q1" dataDxfId="27"/>
    <tableColumn id="3" name="Q2" dataDxfId="26"/>
    <tableColumn id="4" name="Q3" dataDxfId="25"/>
    <tableColumn id="5" name="Q4" dataDxfId="24"/>
    <tableColumn id="6" name="Total" dataDxfId="23"/>
    <tableColumn id="7" name="%" dataDxfId="22" dataCellStyle="Percent">
      <calculatedColumnFormula>H54/$H$57</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59:I66" totalsRowShown="0" headerRowDxfId="21" dataDxfId="20">
  <tableColumns count="7">
    <tableColumn id="1" name="Citizen- Race"/>
    <tableColumn id="2" name="Q1" dataDxfId="19"/>
    <tableColumn id="3" name="Q2" dataDxfId="18"/>
    <tableColumn id="4" name="Q3" dataDxfId="17"/>
    <tableColumn id="5" name="Q4" dataDxfId="16"/>
    <tableColumn id="6" name="Total" dataDxfId="15"/>
    <tableColumn id="7" name="%" dataDxfId="14" dataCellStyle="Percent">
      <calculatedColumnFormula>H60/$H$66</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78:I120" totalsRowShown="0" headerRowDxfId="13">
  <tableColumns count="7">
    <tableColumn id="2" name="Citizen Race"/>
    <tableColumn id="3" name="Q1" dataDxfId="12"/>
    <tableColumn id="4" name="Q2"/>
    <tableColumn id="5" name="Q3"/>
    <tableColumn id="6" name="Q4"/>
    <tableColumn id="7" name="Total" dataDxfId="11"/>
    <tableColumn id="8" name="%" dataDxfId="10" dataCellStyle="Percent">
      <calculatedColumnFormula>H79/$H$120</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68:I73" totalsRowShown="0" headerRowDxfId="9" dataDxfId="8" tableBorderDxfId="7">
  <tableColumns count="7">
    <tableColumn id="1" name="Other Influencing Factors" dataDxfId="6"/>
    <tableColumn id="2" name="Q1" dataDxfId="5"/>
    <tableColumn id="3" name="Q2" dataDxfId="4"/>
    <tableColumn id="4" name="Q3" dataDxfId="3"/>
    <tableColumn id="5" name="Q4" dataDxfId="2"/>
    <tableColumn id="6" name="Total" dataDxfId="1">
      <calculatedColumnFormula>SUM(D69:G69)</calculatedColumnFormula>
    </tableColumn>
    <tableColumn id="7" name="%" dataDxfId="0" dataCellStyle="Percent">
      <calculatedColumnFormula>H69/$H$73</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dimension ref="A1:O127"/>
  <sheetViews>
    <sheetView tabSelected="1" view="pageBreakPreview" topLeftCell="A13" zoomScale="60" zoomScaleNormal="100" workbookViewId="0">
      <selection activeCell="L44" sqref="L44"/>
    </sheetView>
  </sheetViews>
  <sheetFormatPr defaultRowHeight="15"/>
  <cols>
    <col min="1" max="2" width="3.7109375" style="23" bestFit="1" customWidth="1"/>
    <col min="3" max="3" width="29.42578125" style="23" customWidth="1"/>
    <col min="4" max="9" width="8.7109375" style="23" customWidth="1"/>
    <col min="10" max="10" width="8.42578125" style="23" customWidth="1"/>
    <col min="11" max="16384" width="9.140625" style="23"/>
  </cols>
  <sheetData>
    <row r="1" spans="3:9" ht="15.75">
      <c r="C1" s="77" t="s">
        <v>18</v>
      </c>
      <c r="D1" s="77"/>
      <c r="E1" s="77"/>
      <c r="F1" s="77"/>
      <c r="G1" s="77"/>
      <c r="H1" s="77"/>
      <c r="I1" s="77"/>
    </row>
    <row r="2" spans="3:9" s="4" customFormat="1" ht="15.75" customHeight="1">
      <c r="C2" s="78"/>
      <c r="D2" s="78"/>
      <c r="E2" s="78"/>
      <c r="F2" s="78"/>
      <c r="G2" s="78"/>
      <c r="H2" s="78"/>
      <c r="I2" s="78"/>
    </row>
    <row r="3" spans="3:9" s="26" customFormat="1" ht="15.75" customHeight="1">
      <c r="C3" s="79" t="s">
        <v>46</v>
      </c>
      <c r="D3" s="80"/>
      <c r="E3" s="80"/>
      <c r="F3" s="80"/>
      <c r="G3" s="80"/>
      <c r="H3" s="80"/>
      <c r="I3" s="81"/>
    </row>
    <row r="4" spans="3:9" s="26" customFormat="1" ht="15.75" customHeight="1">
      <c r="C4" s="82"/>
      <c r="D4" s="83"/>
      <c r="E4" s="83"/>
      <c r="F4" s="83"/>
      <c r="G4" s="83"/>
      <c r="H4" s="83"/>
      <c r="I4" s="84"/>
    </row>
    <row r="5" spans="3:9" s="26" customFormat="1" ht="15.75" customHeight="1">
      <c r="C5" s="82"/>
      <c r="D5" s="83"/>
      <c r="E5" s="83"/>
      <c r="F5" s="83"/>
      <c r="G5" s="83"/>
      <c r="H5" s="83"/>
      <c r="I5" s="84"/>
    </row>
    <row r="6" spans="3:9" s="26" customFormat="1" ht="15.75" customHeight="1">
      <c r="C6" s="82"/>
      <c r="D6" s="83"/>
      <c r="E6" s="83"/>
      <c r="F6" s="83"/>
      <c r="G6" s="83"/>
      <c r="H6" s="83"/>
      <c r="I6" s="84"/>
    </row>
    <row r="7" spans="3:9" s="26" customFormat="1" ht="15.75" customHeight="1">
      <c r="C7" s="85"/>
      <c r="D7" s="86"/>
      <c r="E7" s="86"/>
      <c r="F7" s="86"/>
      <c r="G7" s="86"/>
      <c r="H7" s="86"/>
      <c r="I7" s="87"/>
    </row>
    <row r="8" spans="3:9" s="26" customFormat="1" ht="15.75" customHeight="1">
      <c r="C8" s="78"/>
      <c r="D8" s="78"/>
      <c r="E8" s="78"/>
      <c r="F8" s="78"/>
      <c r="G8" s="78"/>
      <c r="H8" s="78"/>
      <c r="I8" s="78"/>
    </row>
    <row r="9" spans="3:9">
      <c r="C9" s="23" t="s">
        <v>19</v>
      </c>
      <c r="D9" s="24" t="s">
        <v>0</v>
      </c>
      <c r="E9" s="24" t="s">
        <v>1</v>
      </c>
      <c r="F9" s="24" t="s">
        <v>2</v>
      </c>
      <c r="G9" s="24" t="s">
        <v>3</v>
      </c>
      <c r="H9" s="24" t="s">
        <v>4</v>
      </c>
      <c r="I9" s="24" t="s">
        <v>5</v>
      </c>
    </row>
    <row r="10" spans="3:9" ht="45">
      <c r="C10" s="9" t="s">
        <v>26</v>
      </c>
      <c r="D10" s="5">
        <v>48</v>
      </c>
      <c r="E10" s="5"/>
      <c r="F10" s="6"/>
      <c r="G10" s="5"/>
      <c r="H10" s="5">
        <f>SUM(D10:G10)</f>
        <v>48</v>
      </c>
      <c r="I10" s="7">
        <f>Table15212732[[#This Row],[Total]]/$H$18</f>
        <v>0.46601941747572817</v>
      </c>
    </row>
    <row r="11" spans="3:9" s="3" customFormat="1" ht="45">
      <c r="C11" s="9" t="s">
        <v>27</v>
      </c>
      <c r="D11" s="8">
        <v>20</v>
      </c>
      <c r="E11" s="8"/>
      <c r="F11" s="8"/>
      <c r="G11" s="8"/>
      <c r="H11" s="8">
        <f t="shared" ref="H11:H17" si="0">SUM(D11:G11)</f>
        <v>20</v>
      </c>
      <c r="I11" s="7">
        <f>Table15212732[[#This Row],[Total]]/$H$18</f>
        <v>0.1941747572815534</v>
      </c>
    </row>
    <row r="12" spans="3:9">
      <c r="C12" s="6" t="s">
        <v>20</v>
      </c>
      <c r="D12" s="5">
        <v>11</v>
      </c>
      <c r="E12" s="5"/>
      <c r="F12" s="5"/>
      <c r="G12" s="5"/>
      <c r="H12" s="5">
        <f t="shared" si="0"/>
        <v>11</v>
      </c>
      <c r="I12" s="7">
        <f>Table15212732[[#This Row],[Total]]/$H$18</f>
        <v>0.10679611650485436</v>
      </c>
    </row>
    <row r="13" spans="3:9" s="3" customFormat="1" ht="60">
      <c r="C13" s="9" t="s">
        <v>28</v>
      </c>
      <c r="D13" s="8">
        <v>9</v>
      </c>
      <c r="E13" s="8"/>
      <c r="F13" s="8"/>
      <c r="G13" s="8"/>
      <c r="H13" s="8">
        <f t="shared" si="0"/>
        <v>9</v>
      </c>
      <c r="I13" s="7">
        <f>Table15212732[[#This Row],[Total]]/$H$18</f>
        <v>8.7378640776699032E-2</v>
      </c>
    </row>
    <row r="14" spans="3:9" ht="30">
      <c r="C14" s="9" t="s">
        <v>21</v>
      </c>
      <c r="D14" s="8">
        <v>4</v>
      </c>
      <c r="E14" s="8"/>
      <c r="F14" s="8"/>
      <c r="G14" s="8"/>
      <c r="H14" s="8">
        <f t="shared" si="0"/>
        <v>4</v>
      </c>
      <c r="I14" s="20">
        <f>Table15212732[[#This Row],[Total]]/$H$18</f>
        <v>3.8834951456310676E-2</v>
      </c>
    </row>
    <row r="15" spans="3:9">
      <c r="C15" s="6" t="s">
        <v>22</v>
      </c>
      <c r="D15" s="5">
        <v>1</v>
      </c>
      <c r="E15" s="5"/>
      <c r="F15" s="5"/>
      <c r="G15" s="5"/>
      <c r="H15" s="5">
        <f t="shared" si="0"/>
        <v>1</v>
      </c>
      <c r="I15" s="7">
        <f>Table15212732[[#This Row],[Total]]/$H$18</f>
        <v>9.7087378640776691E-3</v>
      </c>
    </row>
    <row r="16" spans="3:9" s="3" customFormat="1" ht="30">
      <c r="C16" s="9" t="s">
        <v>47</v>
      </c>
      <c r="D16" s="8">
        <v>9</v>
      </c>
      <c r="E16" s="8"/>
      <c r="F16" s="8"/>
      <c r="G16" s="8"/>
      <c r="H16" s="8">
        <v>9</v>
      </c>
      <c r="I16" s="20">
        <f>Table15212732[[#This Row],[Total]]/$H$18</f>
        <v>8.7378640776699032E-2</v>
      </c>
    </row>
    <row r="17" spans="3:15" s="3" customFormat="1" ht="30">
      <c r="C17" s="9" t="s">
        <v>48</v>
      </c>
      <c r="D17" s="8">
        <v>1</v>
      </c>
      <c r="E17" s="8"/>
      <c r="F17" s="8"/>
      <c r="G17" s="8"/>
      <c r="H17" s="8">
        <f t="shared" si="0"/>
        <v>1</v>
      </c>
      <c r="I17" s="20">
        <f>Table15212732[[#This Row],[Total]]/$H$18</f>
        <v>9.7087378640776691E-3</v>
      </c>
    </row>
    <row r="18" spans="3:15">
      <c r="C18" s="10" t="s">
        <v>4</v>
      </c>
      <c r="D18" s="17">
        <f>SUBTOTAL(109,D10:D17)</f>
        <v>103</v>
      </c>
      <c r="E18" s="17">
        <f t="shared" ref="E18:H18" si="1">SUBTOTAL(109,E10:E17)</f>
        <v>0</v>
      </c>
      <c r="F18" s="17">
        <f t="shared" si="1"/>
        <v>0</v>
      </c>
      <c r="G18" s="17">
        <f t="shared" si="1"/>
        <v>0</v>
      </c>
      <c r="H18" s="17">
        <f t="shared" si="1"/>
        <v>103</v>
      </c>
      <c r="I18" s="18">
        <f>Table15212732[[#This Row],[Total]]/$H$18</f>
        <v>1</v>
      </c>
    </row>
    <row r="19" spans="3:15">
      <c r="C19" s="42"/>
      <c r="D19" s="42"/>
      <c r="E19" s="42"/>
      <c r="F19" s="42"/>
      <c r="G19" s="42"/>
      <c r="H19" s="42"/>
      <c r="I19" s="42"/>
    </row>
    <row r="20" spans="3:15">
      <c r="C20" s="23" t="s">
        <v>31</v>
      </c>
      <c r="D20" s="24" t="s">
        <v>0</v>
      </c>
      <c r="E20" s="24" t="s">
        <v>1</v>
      </c>
      <c r="F20" s="24" t="s">
        <v>2</v>
      </c>
      <c r="G20" s="24" t="s">
        <v>3</v>
      </c>
      <c r="H20" s="24" t="s">
        <v>4</v>
      </c>
      <c r="I20" s="24" t="s">
        <v>5</v>
      </c>
    </row>
    <row r="21" spans="3:15">
      <c r="C21" s="23" t="s">
        <v>6</v>
      </c>
      <c r="D21" s="24">
        <v>16</v>
      </c>
      <c r="E21" s="24"/>
      <c r="F21" s="24"/>
      <c r="G21" s="24"/>
      <c r="H21" s="24">
        <f>SUM(D21:G21)</f>
        <v>16</v>
      </c>
      <c r="I21" s="1">
        <f t="shared" ref="I21:I26" si="2">H21/$H$27</f>
        <v>0.24615384615384617</v>
      </c>
    </row>
    <row r="22" spans="3:15">
      <c r="C22" s="23" t="s">
        <v>7</v>
      </c>
      <c r="D22" s="24">
        <v>7</v>
      </c>
      <c r="E22" s="24"/>
      <c r="F22" s="24"/>
      <c r="G22" s="24"/>
      <c r="H22" s="24">
        <f t="shared" ref="H22:H26" si="3">SUM(D22:G22)</f>
        <v>7</v>
      </c>
      <c r="I22" s="1">
        <f t="shared" si="2"/>
        <v>0.1076923076923077</v>
      </c>
    </row>
    <row r="23" spans="3:15">
      <c r="C23" s="23" t="s">
        <v>8</v>
      </c>
      <c r="D23" s="24">
        <v>11</v>
      </c>
      <c r="E23" s="24"/>
      <c r="F23" s="24"/>
      <c r="G23" s="24"/>
      <c r="H23" s="24">
        <f t="shared" si="3"/>
        <v>11</v>
      </c>
      <c r="I23" s="1">
        <f t="shared" si="2"/>
        <v>0.16923076923076924</v>
      </c>
    </row>
    <row r="24" spans="3:15">
      <c r="C24" s="23" t="s">
        <v>9</v>
      </c>
      <c r="D24" s="24">
        <v>9</v>
      </c>
      <c r="E24" s="24"/>
      <c r="F24" s="24"/>
      <c r="G24" s="24"/>
      <c r="H24" s="24">
        <f t="shared" si="3"/>
        <v>9</v>
      </c>
      <c r="I24" s="1">
        <f t="shared" si="2"/>
        <v>0.13846153846153847</v>
      </c>
    </row>
    <row r="25" spans="3:15">
      <c r="C25" s="23" t="s">
        <v>10</v>
      </c>
      <c r="D25" s="24">
        <v>21</v>
      </c>
      <c r="E25" s="24"/>
      <c r="F25" s="24"/>
      <c r="G25" s="24"/>
      <c r="H25" s="24">
        <f t="shared" si="3"/>
        <v>21</v>
      </c>
      <c r="I25" s="1">
        <f t="shared" si="2"/>
        <v>0.32307692307692309</v>
      </c>
    </row>
    <row r="26" spans="3:15">
      <c r="C26" s="23" t="s">
        <v>25</v>
      </c>
      <c r="D26" s="24">
        <v>1</v>
      </c>
      <c r="E26" s="24"/>
      <c r="F26" s="24"/>
      <c r="G26" s="24"/>
      <c r="H26" s="24">
        <f t="shared" si="3"/>
        <v>1</v>
      </c>
      <c r="I26" s="1">
        <f t="shared" si="2"/>
        <v>1.5384615384615385E-2</v>
      </c>
    </row>
    <row r="27" spans="3:15">
      <c r="C27" s="10" t="s">
        <v>4</v>
      </c>
      <c r="D27" s="11">
        <f>SUM(D21:D26)</f>
        <v>65</v>
      </c>
      <c r="E27" s="11">
        <f t="shared" ref="E27:H27" si="4">SUM(E21:E26)</f>
        <v>0</v>
      </c>
      <c r="F27" s="11">
        <f t="shared" si="4"/>
        <v>0</v>
      </c>
      <c r="G27" s="11">
        <f t="shared" si="4"/>
        <v>0</v>
      </c>
      <c r="H27" s="11">
        <f t="shared" si="4"/>
        <v>65</v>
      </c>
      <c r="I27" s="12">
        <f>SUBTOTAL(109,I21:I26)</f>
        <v>1</v>
      </c>
    </row>
    <row r="29" spans="3:15" ht="15" customHeight="1">
      <c r="C29" s="43" t="s">
        <v>52</v>
      </c>
      <c r="D29" s="44"/>
      <c r="E29" s="44"/>
      <c r="F29" s="44"/>
      <c r="G29" s="44"/>
      <c r="H29" s="44"/>
      <c r="I29" s="45"/>
    </row>
    <row r="30" spans="3:15">
      <c r="C30" s="64"/>
      <c r="D30" s="65"/>
      <c r="E30" s="65"/>
      <c r="F30" s="65"/>
      <c r="G30" s="65"/>
      <c r="H30" s="65"/>
      <c r="I30" s="66"/>
    </row>
    <row r="31" spans="3:15" ht="15" customHeight="1">
      <c r="C31" s="64"/>
      <c r="D31" s="65"/>
      <c r="E31" s="65"/>
      <c r="F31" s="65"/>
      <c r="G31" s="65"/>
      <c r="H31" s="65"/>
      <c r="I31" s="66"/>
    </row>
    <row r="32" spans="3:15">
      <c r="C32" s="63"/>
      <c r="D32" s="63"/>
      <c r="E32" s="63"/>
      <c r="F32" s="63"/>
      <c r="G32" s="63"/>
      <c r="H32" s="63"/>
      <c r="I32" s="63"/>
      <c r="K32" s="24"/>
      <c r="L32" s="24"/>
      <c r="M32" s="24"/>
      <c r="N32" s="24"/>
      <c r="O32" s="1"/>
    </row>
    <row r="33" spans="3:15">
      <c r="C33" s="23" t="s">
        <v>29</v>
      </c>
      <c r="D33" s="24" t="s">
        <v>0</v>
      </c>
      <c r="E33" s="24" t="s">
        <v>1</v>
      </c>
      <c r="F33" s="24" t="s">
        <v>2</v>
      </c>
      <c r="G33" s="24" t="s">
        <v>3</v>
      </c>
      <c r="H33" s="24" t="s">
        <v>4</v>
      </c>
      <c r="I33" s="24" t="s">
        <v>5</v>
      </c>
      <c r="K33" s="24"/>
      <c r="L33" s="24"/>
      <c r="M33" s="24"/>
      <c r="N33" s="24"/>
      <c r="O33" s="1"/>
    </row>
    <row r="34" spans="3:15">
      <c r="C34" s="23" t="s">
        <v>11</v>
      </c>
      <c r="D34" s="24">
        <v>64</v>
      </c>
      <c r="E34" s="24"/>
      <c r="F34" s="24"/>
      <c r="G34" s="24"/>
      <c r="H34" s="24">
        <f>SUM(D34:G34)</f>
        <v>64</v>
      </c>
      <c r="I34" s="1">
        <f>H34/$H$36</f>
        <v>0.78048780487804881</v>
      </c>
      <c r="K34" s="24"/>
      <c r="L34" s="24"/>
      <c r="M34" s="24"/>
      <c r="N34" s="24"/>
      <c r="O34" s="1"/>
    </row>
    <row r="35" spans="3:15">
      <c r="C35" s="23" t="s">
        <v>12</v>
      </c>
      <c r="D35" s="24">
        <v>18</v>
      </c>
      <c r="E35" s="24"/>
      <c r="F35" s="24"/>
      <c r="G35" s="24"/>
      <c r="H35" s="24">
        <f t="shared" ref="H35" si="5">SUM(D35:G35)</f>
        <v>18</v>
      </c>
      <c r="I35" s="1">
        <f>H35/$H$36</f>
        <v>0.21951219512195122</v>
      </c>
      <c r="K35" s="2"/>
      <c r="L35" s="2"/>
      <c r="M35" s="2"/>
      <c r="N35" s="2"/>
      <c r="O35" s="2"/>
    </row>
    <row r="36" spans="3:15" ht="16.5" customHeight="1">
      <c r="C36" s="10" t="s">
        <v>4</v>
      </c>
      <c r="D36" s="11">
        <f>SUM(D34:D35)</f>
        <v>82</v>
      </c>
      <c r="E36" s="11">
        <f>SUM(E34:E35)</f>
        <v>0</v>
      </c>
      <c r="F36" s="11">
        <f>SUM(F34:F35)</f>
        <v>0</v>
      </c>
      <c r="G36" s="11">
        <f>SUM(G34:G35)</f>
        <v>0</v>
      </c>
      <c r="H36" s="11">
        <f>SUM(H34:H35)</f>
        <v>82</v>
      </c>
      <c r="I36" s="12">
        <f>H36/$H$36</f>
        <v>1</v>
      </c>
      <c r="K36" s="2"/>
      <c r="L36" s="2"/>
      <c r="M36" s="2"/>
      <c r="N36" s="2"/>
      <c r="O36" s="2"/>
    </row>
    <row r="37" spans="3:15" ht="16.5" customHeight="1">
      <c r="C37" s="42"/>
      <c r="D37" s="42"/>
      <c r="E37" s="42"/>
      <c r="F37" s="42"/>
      <c r="G37" s="42"/>
      <c r="H37" s="42"/>
      <c r="I37" s="42"/>
      <c r="K37" s="2"/>
      <c r="L37" s="2"/>
      <c r="M37" s="2"/>
      <c r="N37" s="6"/>
      <c r="O37" s="2"/>
    </row>
    <row r="38" spans="3:15" ht="18" customHeight="1">
      <c r="C38" s="43" t="s">
        <v>49</v>
      </c>
      <c r="D38" s="44"/>
      <c r="E38" s="44"/>
      <c r="F38" s="44"/>
      <c r="G38" s="44"/>
      <c r="H38" s="44"/>
      <c r="I38" s="45"/>
      <c r="K38" s="2"/>
      <c r="L38" s="2"/>
      <c r="M38" s="2"/>
      <c r="N38" s="2"/>
      <c r="O38" s="2"/>
    </row>
    <row r="39" spans="3:15" ht="18" customHeight="1">
      <c r="C39" s="64"/>
      <c r="D39" s="65"/>
      <c r="E39" s="65"/>
      <c r="F39" s="65"/>
      <c r="G39" s="65"/>
      <c r="H39" s="65"/>
      <c r="I39" s="66"/>
      <c r="K39" s="2"/>
      <c r="L39" s="2"/>
      <c r="M39" s="2"/>
      <c r="N39" s="2"/>
      <c r="O39" s="2"/>
    </row>
    <row r="40" spans="3:15">
      <c r="C40" s="64"/>
      <c r="D40" s="65"/>
      <c r="E40" s="65"/>
      <c r="F40" s="65"/>
      <c r="G40" s="65"/>
      <c r="H40" s="65"/>
      <c r="I40" s="66"/>
      <c r="K40" s="24"/>
      <c r="L40" s="24"/>
      <c r="M40" s="24"/>
      <c r="N40" s="24"/>
      <c r="O40" s="24"/>
    </row>
    <row r="41" spans="3:15">
      <c r="C41" s="67"/>
      <c r="D41" s="68"/>
      <c r="E41" s="68"/>
      <c r="F41" s="68"/>
      <c r="G41" s="68"/>
      <c r="H41" s="68"/>
      <c r="I41" s="69"/>
      <c r="K41" s="24"/>
      <c r="L41" s="24"/>
      <c r="M41" s="24"/>
      <c r="N41" s="24"/>
      <c r="O41" s="24"/>
    </row>
    <row r="42" spans="3:15">
      <c r="C42" s="70"/>
      <c r="D42" s="70"/>
      <c r="E42" s="70"/>
      <c r="F42" s="70"/>
      <c r="G42" s="70"/>
      <c r="H42" s="70"/>
      <c r="I42" s="70"/>
      <c r="K42" s="24"/>
      <c r="L42" s="24"/>
      <c r="M42" s="24"/>
      <c r="N42" s="24"/>
      <c r="O42" s="1"/>
    </row>
    <row r="43" spans="3:15">
      <c r="C43" s="23" t="s">
        <v>30</v>
      </c>
      <c r="D43" s="24" t="s">
        <v>0</v>
      </c>
      <c r="E43" s="24" t="s">
        <v>1</v>
      </c>
      <c r="F43" s="24" t="s">
        <v>2</v>
      </c>
      <c r="G43" s="24" t="s">
        <v>3</v>
      </c>
      <c r="H43" s="24" t="s">
        <v>4</v>
      </c>
      <c r="I43" s="24" t="s">
        <v>5</v>
      </c>
      <c r="K43" s="24"/>
      <c r="L43" s="24"/>
      <c r="M43" s="24"/>
      <c r="N43" s="24"/>
      <c r="O43" s="1"/>
    </row>
    <row r="44" spans="3:15">
      <c r="C44" s="23" t="s">
        <v>14</v>
      </c>
      <c r="D44" s="24">
        <v>2</v>
      </c>
      <c r="E44" s="24"/>
      <c r="F44" s="24"/>
      <c r="G44" s="24"/>
      <c r="H44" s="24">
        <f>SUM(D44:G44)</f>
        <v>2</v>
      </c>
      <c r="I44" s="1">
        <f>H44/$H$50</f>
        <v>2.5000000000000001E-2</v>
      </c>
      <c r="K44" s="24"/>
      <c r="L44" s="24"/>
      <c r="M44" s="24"/>
      <c r="N44" s="24"/>
      <c r="O44" s="1"/>
    </row>
    <row r="45" spans="3:15">
      <c r="C45" s="23" t="s">
        <v>15</v>
      </c>
      <c r="D45" s="24">
        <v>2</v>
      </c>
      <c r="E45" s="24"/>
      <c r="F45" s="24"/>
      <c r="G45" s="24"/>
      <c r="H45" s="24">
        <f t="shared" ref="H45:H49" si="6">SUM(D45:G45)</f>
        <v>2</v>
      </c>
      <c r="I45" s="1">
        <f t="shared" ref="I45:I49" si="7">H45/$H$50</f>
        <v>2.5000000000000001E-2</v>
      </c>
      <c r="K45" s="24"/>
      <c r="L45" s="24"/>
      <c r="M45" s="24"/>
      <c r="N45" s="24"/>
      <c r="O45" s="1"/>
    </row>
    <row r="46" spans="3:15">
      <c r="C46" s="23" t="s">
        <v>17</v>
      </c>
      <c r="D46" s="24">
        <v>8</v>
      </c>
      <c r="E46" s="24"/>
      <c r="F46" s="24"/>
      <c r="G46" s="24"/>
      <c r="H46" s="24">
        <f t="shared" si="6"/>
        <v>8</v>
      </c>
      <c r="I46" s="1">
        <f t="shared" si="7"/>
        <v>0.1</v>
      </c>
      <c r="K46" s="24"/>
      <c r="L46" s="24"/>
      <c r="M46" s="24"/>
      <c r="N46" s="24"/>
      <c r="O46" s="1"/>
    </row>
    <row r="47" spans="3:15">
      <c r="C47" s="23" t="s">
        <v>16</v>
      </c>
      <c r="D47" s="24">
        <v>0</v>
      </c>
      <c r="E47" s="24"/>
      <c r="F47" s="24"/>
      <c r="G47" s="24"/>
      <c r="H47" s="24">
        <f t="shared" si="6"/>
        <v>0</v>
      </c>
      <c r="I47" s="1">
        <f t="shared" si="7"/>
        <v>0</v>
      </c>
      <c r="K47" s="24"/>
      <c r="L47" s="24"/>
      <c r="M47" s="24"/>
      <c r="N47" s="24"/>
      <c r="O47" s="1"/>
    </row>
    <row r="48" spans="3:15">
      <c r="C48" s="23" t="s">
        <v>13</v>
      </c>
      <c r="D48" s="24">
        <v>1</v>
      </c>
      <c r="E48" s="24"/>
      <c r="F48" s="24"/>
      <c r="G48" s="24"/>
      <c r="H48" s="24">
        <f t="shared" si="6"/>
        <v>1</v>
      </c>
      <c r="I48" s="1">
        <f t="shared" si="7"/>
        <v>1.2500000000000001E-2</v>
      </c>
      <c r="K48" s="24"/>
      <c r="L48" s="24"/>
      <c r="M48" s="24"/>
      <c r="N48" s="24"/>
      <c r="O48" s="1"/>
    </row>
    <row r="49" spans="3:9">
      <c r="C49" s="23" t="s">
        <v>45</v>
      </c>
      <c r="D49" s="24">
        <v>67</v>
      </c>
      <c r="E49" s="24"/>
      <c r="F49" s="24"/>
      <c r="G49" s="24"/>
      <c r="H49" s="24">
        <f t="shared" si="6"/>
        <v>67</v>
      </c>
      <c r="I49" s="1">
        <f t="shared" si="7"/>
        <v>0.83750000000000002</v>
      </c>
    </row>
    <row r="50" spans="3:9">
      <c r="C50" s="10" t="s">
        <v>4</v>
      </c>
      <c r="D50" s="11">
        <f>SUBTOTAL(109,D44:D49)</f>
        <v>80</v>
      </c>
      <c r="E50" s="11">
        <f t="shared" ref="E50:G50" si="8">SUBTOTAL(109,E44:E49)</f>
        <v>0</v>
      </c>
      <c r="F50" s="11">
        <f t="shared" si="8"/>
        <v>0</v>
      </c>
      <c r="G50" s="11">
        <f t="shared" si="8"/>
        <v>0</v>
      </c>
      <c r="H50" s="11">
        <f>SUBTOTAL(109,H44:H49)</f>
        <v>80</v>
      </c>
      <c r="I50" s="12">
        <f>H50/$H$50</f>
        <v>1</v>
      </c>
    </row>
    <row r="51" spans="3:9">
      <c r="C51" s="71" t="s">
        <v>34</v>
      </c>
      <c r="D51" s="71"/>
      <c r="E51" s="71"/>
      <c r="F51" s="71"/>
      <c r="G51" s="71"/>
      <c r="H51" s="71"/>
      <c r="I51" s="71"/>
    </row>
    <row r="52" spans="3:9">
      <c r="C52" s="71"/>
      <c r="D52" s="71"/>
      <c r="E52" s="71"/>
      <c r="F52" s="71"/>
      <c r="G52" s="71"/>
      <c r="H52" s="71"/>
      <c r="I52" s="71"/>
    </row>
    <row r="53" spans="3:9">
      <c r="C53" s="23" t="s">
        <v>23</v>
      </c>
      <c r="D53" s="24" t="s">
        <v>0</v>
      </c>
      <c r="E53" s="24" t="s">
        <v>1</v>
      </c>
      <c r="F53" s="24" t="s">
        <v>2</v>
      </c>
      <c r="G53" s="24" t="s">
        <v>3</v>
      </c>
      <c r="H53" s="24" t="s">
        <v>4</v>
      </c>
      <c r="I53" s="24" t="s">
        <v>5</v>
      </c>
    </row>
    <row r="54" spans="3:9">
      <c r="C54" s="23" t="s">
        <v>11</v>
      </c>
      <c r="D54" s="24">
        <v>40</v>
      </c>
      <c r="E54" s="24"/>
      <c r="F54" s="24"/>
      <c r="G54" s="24"/>
      <c r="H54" s="24">
        <f>SUM(D54:G54)</f>
        <v>40</v>
      </c>
      <c r="I54" s="1">
        <f t="shared" ref="I54:I57" si="9">H54/$H$57</f>
        <v>0.7142857142857143</v>
      </c>
    </row>
    <row r="55" spans="3:9">
      <c r="C55" s="23" t="s">
        <v>12</v>
      </c>
      <c r="D55" s="24">
        <v>16</v>
      </c>
      <c r="E55" s="24"/>
      <c r="F55" s="24"/>
      <c r="G55" s="24"/>
      <c r="H55" s="24">
        <f t="shared" ref="H55:H56" si="10">SUM(D55:G55)</f>
        <v>16</v>
      </c>
      <c r="I55" s="1">
        <f t="shared" si="9"/>
        <v>0.2857142857142857</v>
      </c>
    </row>
    <row r="56" spans="3:9">
      <c r="C56" s="23" t="s">
        <v>13</v>
      </c>
      <c r="D56" s="24">
        <v>0</v>
      </c>
      <c r="E56" s="24"/>
      <c r="F56" s="24"/>
      <c r="G56" s="24"/>
      <c r="H56" s="24">
        <f t="shared" si="10"/>
        <v>0</v>
      </c>
      <c r="I56" s="1">
        <f t="shared" si="9"/>
        <v>0</v>
      </c>
    </row>
    <row r="57" spans="3:9">
      <c r="C57" s="10" t="s">
        <v>4</v>
      </c>
      <c r="D57" s="11">
        <f>SUM(D54:D56)</f>
        <v>56</v>
      </c>
      <c r="E57" s="11">
        <f t="shared" ref="E57:H57" si="11">SUM(E54:E56)</f>
        <v>0</v>
      </c>
      <c r="F57" s="11">
        <f t="shared" si="11"/>
        <v>0</v>
      </c>
      <c r="G57" s="11">
        <f t="shared" si="11"/>
        <v>0</v>
      </c>
      <c r="H57" s="11">
        <f t="shared" si="11"/>
        <v>56</v>
      </c>
      <c r="I57" s="12">
        <f t="shared" si="9"/>
        <v>1</v>
      </c>
    </row>
    <row r="58" spans="3:9">
      <c r="C58" s="42"/>
      <c r="D58" s="42"/>
      <c r="E58" s="42"/>
      <c r="F58" s="42"/>
      <c r="G58" s="42"/>
      <c r="H58" s="42"/>
      <c r="I58" s="42"/>
    </row>
    <row r="59" spans="3:9">
      <c r="C59" s="23" t="s">
        <v>24</v>
      </c>
      <c r="D59" s="24" t="s">
        <v>0</v>
      </c>
      <c r="E59" s="24" t="s">
        <v>1</v>
      </c>
      <c r="F59" s="24" t="s">
        <v>2</v>
      </c>
      <c r="G59" s="24" t="s">
        <v>3</v>
      </c>
      <c r="H59" s="24" t="s">
        <v>4</v>
      </c>
      <c r="I59" s="24" t="s">
        <v>5</v>
      </c>
    </row>
    <row r="60" spans="3:9">
      <c r="C60" s="23" t="s">
        <v>14</v>
      </c>
      <c r="D60" s="24">
        <v>0</v>
      </c>
      <c r="E60" s="24"/>
      <c r="F60" s="24"/>
      <c r="G60" s="24"/>
      <c r="H60" s="24">
        <f>SUM(Table1420243035[[#This Row],[Q1]:[Q4]])</f>
        <v>0</v>
      </c>
      <c r="I60" s="1">
        <f t="shared" ref="I60:I66" si="12">H60/$H$66</f>
        <v>0</v>
      </c>
    </row>
    <row r="61" spans="3:9">
      <c r="C61" s="23" t="s">
        <v>15</v>
      </c>
      <c r="D61" s="24">
        <v>30</v>
      </c>
      <c r="E61" s="24"/>
      <c r="F61" s="24"/>
      <c r="G61" s="24"/>
      <c r="H61" s="24">
        <f>SUM(Table1420243035[[#This Row],[Q1]:[Q4]])</f>
        <v>30</v>
      </c>
      <c r="I61" s="1">
        <f t="shared" si="12"/>
        <v>0.5357142857142857</v>
      </c>
    </row>
    <row r="62" spans="3:9">
      <c r="C62" s="23" t="s">
        <v>17</v>
      </c>
      <c r="D62" s="24">
        <v>5</v>
      </c>
      <c r="E62" s="24"/>
      <c r="F62" s="24"/>
      <c r="G62" s="24"/>
      <c r="H62" s="24">
        <f>SUM(Table1420243035[[#This Row],[Q1]:[Q4]])</f>
        <v>5</v>
      </c>
      <c r="I62" s="1">
        <f t="shared" si="12"/>
        <v>8.9285714285714288E-2</v>
      </c>
    </row>
    <row r="63" spans="3:9">
      <c r="C63" s="23" t="s">
        <v>16</v>
      </c>
      <c r="D63" s="24">
        <v>2</v>
      </c>
      <c r="E63" s="24"/>
      <c r="F63" s="24"/>
      <c r="G63" s="24"/>
      <c r="H63" s="24">
        <f>SUM(Table1420243035[[#This Row],[Q1]:[Q4]])</f>
        <v>2</v>
      </c>
      <c r="I63" s="1">
        <f t="shared" si="12"/>
        <v>3.5714285714285712E-2</v>
      </c>
    </row>
    <row r="64" spans="3:9">
      <c r="C64" s="23" t="s">
        <v>13</v>
      </c>
      <c r="D64" s="24">
        <v>0</v>
      </c>
      <c r="E64" s="24"/>
      <c r="F64" s="24"/>
      <c r="G64" s="24"/>
      <c r="H64" s="24">
        <f>SUM(Table1420243035[[#This Row],[Q1]:[Q4]])</f>
        <v>0</v>
      </c>
      <c r="I64" s="1">
        <f t="shared" si="12"/>
        <v>0</v>
      </c>
    </row>
    <row r="65" spans="1:10">
      <c r="C65" s="23" t="s">
        <v>45</v>
      </c>
      <c r="D65" s="24">
        <v>19</v>
      </c>
      <c r="E65" s="24"/>
      <c r="F65" s="24"/>
      <c r="G65" s="24"/>
      <c r="H65" s="24">
        <f>SUM(Table1420243035[[#This Row],[Q1]:[Q4]])</f>
        <v>19</v>
      </c>
      <c r="I65" s="27">
        <f t="shared" si="12"/>
        <v>0.3392857142857143</v>
      </c>
    </row>
    <row r="66" spans="1:10">
      <c r="C66" s="10" t="s">
        <v>4</v>
      </c>
      <c r="D66" s="11">
        <f>SUM(D60:D65)</f>
        <v>56</v>
      </c>
      <c r="E66" s="11">
        <f t="shared" ref="E66:H66" si="13">SUM(E60:E65)</f>
        <v>0</v>
      </c>
      <c r="F66" s="11">
        <f t="shared" si="13"/>
        <v>0</v>
      </c>
      <c r="G66" s="11">
        <f t="shared" si="13"/>
        <v>0</v>
      </c>
      <c r="H66" s="11">
        <f t="shared" si="13"/>
        <v>56</v>
      </c>
      <c r="I66" s="12">
        <f t="shared" si="12"/>
        <v>1</v>
      </c>
    </row>
    <row r="67" spans="1:10">
      <c r="C67" s="42"/>
      <c r="D67" s="42"/>
      <c r="E67" s="42"/>
      <c r="F67" s="42"/>
      <c r="G67" s="42"/>
      <c r="H67" s="42"/>
      <c r="I67" s="42"/>
    </row>
    <row r="68" spans="1:10">
      <c r="C68" s="19" t="s">
        <v>33</v>
      </c>
      <c r="D68" s="13" t="s">
        <v>0</v>
      </c>
      <c r="E68" s="13" t="s">
        <v>1</v>
      </c>
      <c r="F68" s="13" t="s">
        <v>2</v>
      </c>
      <c r="G68" s="13" t="s">
        <v>3</v>
      </c>
      <c r="H68" s="13" t="s">
        <v>4</v>
      </c>
      <c r="I68" s="13" t="s">
        <v>5</v>
      </c>
    </row>
    <row r="69" spans="1:10">
      <c r="C69" s="28" t="s">
        <v>38</v>
      </c>
      <c r="D69" s="29">
        <v>27</v>
      </c>
      <c r="E69" s="29"/>
      <c r="F69" s="29"/>
      <c r="G69" s="29"/>
      <c r="H69" s="29">
        <f>SUM(D69:G69)</f>
        <v>27</v>
      </c>
      <c r="I69" s="30">
        <f>H69/$H$73</f>
        <v>0.48214285714285715</v>
      </c>
    </row>
    <row r="70" spans="1:10">
      <c r="C70" s="31" t="s">
        <v>39</v>
      </c>
      <c r="D70" s="32">
        <v>7</v>
      </c>
      <c r="E70" s="32"/>
      <c r="F70" s="32"/>
      <c r="G70" s="32"/>
      <c r="H70" s="32">
        <f t="shared" ref="H70:H73" si="14">SUM(D70:G70)</f>
        <v>7</v>
      </c>
      <c r="I70" s="33">
        <f>H70/$H$73</f>
        <v>0.125</v>
      </c>
    </row>
    <row r="71" spans="1:10">
      <c r="C71" s="28" t="s">
        <v>40</v>
      </c>
      <c r="D71" s="29">
        <v>4</v>
      </c>
      <c r="E71" s="29"/>
      <c r="F71" s="29"/>
      <c r="G71" s="29"/>
      <c r="H71" s="29">
        <f t="shared" si="14"/>
        <v>4</v>
      </c>
      <c r="I71" s="30">
        <f>H71/$H$73</f>
        <v>7.1428571428571425E-2</v>
      </c>
    </row>
    <row r="72" spans="1:10">
      <c r="C72" s="34" t="s">
        <v>35</v>
      </c>
      <c r="D72" s="32">
        <v>18</v>
      </c>
      <c r="E72" s="32"/>
      <c r="F72" s="32"/>
      <c r="G72" s="32"/>
      <c r="H72" s="32">
        <f t="shared" si="14"/>
        <v>18</v>
      </c>
      <c r="I72" s="33">
        <f>H72/$H$73</f>
        <v>0.32142857142857145</v>
      </c>
    </row>
    <row r="73" spans="1:10" ht="15" customHeight="1">
      <c r="C73" s="35" t="s">
        <v>4</v>
      </c>
      <c r="D73" s="36">
        <f>SUM(D69:D72)</f>
        <v>56</v>
      </c>
      <c r="E73" s="36">
        <f t="shared" ref="E73:G73" si="15">SUM(E69:E71)</f>
        <v>0</v>
      </c>
      <c r="F73" s="36">
        <f t="shared" si="15"/>
        <v>0</v>
      </c>
      <c r="G73" s="36">
        <f t="shared" si="15"/>
        <v>0</v>
      </c>
      <c r="H73" s="36">
        <f t="shared" si="14"/>
        <v>56</v>
      </c>
      <c r="I73" s="37">
        <f>H73/$H$73</f>
        <v>1</v>
      </c>
      <c r="J73" s="22"/>
    </row>
    <row r="74" spans="1:10" ht="15" customHeight="1">
      <c r="C74" s="72"/>
      <c r="D74" s="72"/>
      <c r="E74" s="72"/>
      <c r="F74" s="72"/>
      <c r="G74" s="72"/>
      <c r="H74" s="72"/>
      <c r="I74" s="72"/>
      <c r="J74" s="22"/>
    </row>
    <row r="75" spans="1:10" ht="62.25" customHeight="1">
      <c r="A75" s="25"/>
      <c r="B75" s="38"/>
      <c r="C75" s="73" t="s">
        <v>50</v>
      </c>
      <c r="D75" s="74"/>
      <c r="E75" s="74"/>
      <c r="F75" s="74"/>
      <c r="G75" s="74"/>
      <c r="H75" s="74"/>
      <c r="I75" s="75"/>
      <c r="J75" s="22"/>
    </row>
    <row r="76" spans="1:10">
      <c r="A76" s="76"/>
      <c r="B76" s="76"/>
      <c r="C76" s="63"/>
      <c r="D76" s="63"/>
      <c r="E76" s="63"/>
      <c r="F76" s="63"/>
      <c r="G76" s="63"/>
      <c r="H76" s="63"/>
      <c r="I76" s="63"/>
      <c r="J76" s="21"/>
    </row>
    <row r="77" spans="1:10" ht="15" customHeight="1">
      <c r="A77" s="62" t="s">
        <v>32</v>
      </c>
      <c r="B77" s="62"/>
      <c r="C77" s="62"/>
      <c r="D77" s="62"/>
      <c r="E77" s="62"/>
      <c r="F77" s="62"/>
      <c r="G77" s="62"/>
      <c r="H77" s="62"/>
      <c r="I77" s="62"/>
    </row>
    <row r="78" spans="1:10">
      <c r="A78" s="53" t="s">
        <v>36</v>
      </c>
      <c r="B78" s="56" t="s">
        <v>45</v>
      </c>
      <c r="C78" s="15" t="s">
        <v>37</v>
      </c>
      <c r="D78" s="14" t="s">
        <v>0</v>
      </c>
      <c r="E78" s="14" t="s">
        <v>1</v>
      </c>
      <c r="F78" s="14" t="s">
        <v>2</v>
      </c>
      <c r="G78" s="14" t="s">
        <v>3</v>
      </c>
      <c r="H78" s="14" t="s">
        <v>4</v>
      </c>
      <c r="I78" s="14" t="s">
        <v>5</v>
      </c>
    </row>
    <row r="79" spans="1:10">
      <c r="A79" s="54"/>
      <c r="B79" s="57"/>
      <c r="C79" s="23" t="s">
        <v>14</v>
      </c>
      <c r="D79" s="24">
        <v>0</v>
      </c>
      <c r="E79" s="24"/>
      <c r="F79" s="24"/>
      <c r="G79" s="24"/>
      <c r="H79" s="24">
        <f>SUM(D79:G79)</f>
        <v>0</v>
      </c>
      <c r="I79" s="1">
        <f t="shared" ref="I79:I85" si="16">H79/$H$85</f>
        <v>0</v>
      </c>
    </row>
    <row r="80" spans="1:10">
      <c r="A80" s="54"/>
      <c r="B80" s="57"/>
      <c r="C80" s="23" t="s">
        <v>15</v>
      </c>
      <c r="D80" s="24">
        <v>31</v>
      </c>
      <c r="E80" s="24"/>
      <c r="F80" s="24"/>
      <c r="G80" s="24"/>
      <c r="H80" s="24">
        <f t="shared" ref="H80:H119" si="17">SUM(D80:G80)</f>
        <v>31</v>
      </c>
      <c r="I80" s="1">
        <f t="shared" si="16"/>
        <v>0.52542372881355937</v>
      </c>
    </row>
    <row r="81" spans="1:9">
      <c r="A81" s="54"/>
      <c r="B81" s="57"/>
      <c r="C81" s="23" t="s">
        <v>17</v>
      </c>
      <c r="D81" s="24">
        <v>6</v>
      </c>
      <c r="E81" s="24"/>
      <c r="F81" s="24"/>
      <c r="G81" s="24"/>
      <c r="H81" s="24">
        <f t="shared" si="17"/>
        <v>6</v>
      </c>
      <c r="I81" s="1">
        <f t="shared" si="16"/>
        <v>0.10169491525423729</v>
      </c>
    </row>
    <row r="82" spans="1:9">
      <c r="A82" s="54"/>
      <c r="B82" s="57"/>
      <c r="C82" s="23" t="s">
        <v>16</v>
      </c>
      <c r="D82" s="24">
        <v>1</v>
      </c>
      <c r="E82" s="24"/>
      <c r="F82" s="24"/>
      <c r="G82" s="24"/>
      <c r="H82" s="24">
        <f t="shared" si="17"/>
        <v>1</v>
      </c>
      <c r="I82" s="1">
        <f t="shared" si="16"/>
        <v>1.6949152542372881E-2</v>
      </c>
    </row>
    <row r="83" spans="1:9">
      <c r="A83" s="54"/>
      <c r="B83" s="57"/>
      <c r="C83" s="23" t="s">
        <v>13</v>
      </c>
      <c r="D83" s="24">
        <v>0</v>
      </c>
      <c r="E83" s="24"/>
      <c r="F83" s="24"/>
      <c r="G83" s="24"/>
      <c r="H83" s="24">
        <f t="shared" si="17"/>
        <v>0</v>
      </c>
      <c r="I83" s="1">
        <f t="shared" si="16"/>
        <v>0</v>
      </c>
    </row>
    <row r="84" spans="1:9">
      <c r="A84" s="54"/>
      <c r="B84" s="57"/>
      <c r="C84" s="23" t="s">
        <v>45</v>
      </c>
      <c r="D84" s="24">
        <v>21</v>
      </c>
      <c r="E84" s="24"/>
      <c r="F84" s="24"/>
      <c r="G84" s="24"/>
      <c r="H84" s="24">
        <f t="shared" si="17"/>
        <v>21</v>
      </c>
      <c r="I84" s="1">
        <f t="shared" si="16"/>
        <v>0.3559322033898305</v>
      </c>
    </row>
    <row r="85" spans="1:9">
      <c r="A85" s="54"/>
      <c r="B85" s="58"/>
      <c r="C85" s="16" t="s">
        <v>4</v>
      </c>
      <c r="D85" s="11">
        <f>SUM(D79:D84)</f>
        <v>59</v>
      </c>
      <c r="E85" s="11">
        <f t="shared" ref="E85:G85" si="18">SUM(E79:E84)</f>
        <v>0</v>
      </c>
      <c r="F85" s="11">
        <f t="shared" si="18"/>
        <v>0</v>
      </c>
      <c r="G85" s="11">
        <f t="shared" si="18"/>
        <v>0</v>
      </c>
      <c r="H85" s="11">
        <f t="shared" si="17"/>
        <v>59</v>
      </c>
      <c r="I85" s="12">
        <f t="shared" si="16"/>
        <v>1</v>
      </c>
    </row>
    <row r="86" spans="1:9">
      <c r="A86" s="54"/>
      <c r="B86" s="59" t="s">
        <v>17</v>
      </c>
      <c r="C86" s="23" t="s">
        <v>14</v>
      </c>
      <c r="D86" s="24">
        <v>0</v>
      </c>
      <c r="E86" s="24"/>
      <c r="F86" s="24"/>
      <c r="G86" s="24"/>
      <c r="H86" s="24">
        <f t="shared" si="17"/>
        <v>0</v>
      </c>
      <c r="I86" s="1">
        <f t="shared" ref="I86:I92" si="19">H86/$H$92</f>
        <v>0</v>
      </c>
    </row>
    <row r="87" spans="1:9">
      <c r="A87" s="54"/>
      <c r="B87" s="60"/>
      <c r="C87" s="23" t="s">
        <v>15</v>
      </c>
      <c r="D87" s="24">
        <v>5</v>
      </c>
      <c r="E87" s="24"/>
      <c r="F87" s="24"/>
      <c r="G87" s="24"/>
      <c r="H87" s="24">
        <f t="shared" si="17"/>
        <v>5</v>
      </c>
      <c r="I87" s="1">
        <f t="shared" si="19"/>
        <v>0.625</v>
      </c>
    </row>
    <row r="88" spans="1:9">
      <c r="A88" s="54"/>
      <c r="B88" s="60"/>
      <c r="C88" s="23" t="s">
        <v>17</v>
      </c>
      <c r="D88" s="24">
        <v>0</v>
      </c>
      <c r="E88" s="24"/>
      <c r="F88" s="24"/>
      <c r="G88" s="24"/>
      <c r="H88" s="24">
        <f t="shared" si="17"/>
        <v>0</v>
      </c>
      <c r="I88" s="1">
        <f t="shared" si="19"/>
        <v>0</v>
      </c>
    </row>
    <row r="89" spans="1:9">
      <c r="A89" s="54"/>
      <c r="B89" s="60"/>
      <c r="C89" s="23" t="s">
        <v>16</v>
      </c>
      <c r="D89" s="24">
        <v>1</v>
      </c>
      <c r="E89" s="24"/>
      <c r="F89" s="24"/>
      <c r="G89" s="24"/>
      <c r="H89" s="24">
        <f t="shared" si="17"/>
        <v>1</v>
      </c>
      <c r="I89" s="1">
        <f t="shared" si="19"/>
        <v>0.125</v>
      </c>
    </row>
    <row r="90" spans="1:9">
      <c r="A90" s="54"/>
      <c r="B90" s="60"/>
      <c r="C90" s="23" t="s">
        <v>13</v>
      </c>
      <c r="D90" s="24">
        <v>0</v>
      </c>
      <c r="E90" s="24"/>
      <c r="F90" s="24"/>
      <c r="G90" s="24"/>
      <c r="H90" s="24">
        <f t="shared" si="17"/>
        <v>0</v>
      </c>
      <c r="I90" s="1">
        <f t="shared" si="19"/>
        <v>0</v>
      </c>
    </row>
    <row r="91" spans="1:9">
      <c r="A91" s="54"/>
      <c r="B91" s="60"/>
      <c r="C91" s="23" t="s">
        <v>45</v>
      </c>
      <c r="D91" s="24">
        <v>2</v>
      </c>
      <c r="E91" s="24"/>
      <c r="F91" s="24"/>
      <c r="H91" s="24">
        <f t="shared" si="17"/>
        <v>2</v>
      </c>
      <c r="I91" s="1">
        <f t="shared" si="19"/>
        <v>0.25</v>
      </c>
    </row>
    <row r="92" spans="1:9">
      <c r="A92" s="54"/>
      <c r="B92" s="61"/>
      <c r="C92" s="16" t="s">
        <v>4</v>
      </c>
      <c r="D92" s="11">
        <f>SUM(D86:D91)</f>
        <v>8</v>
      </c>
      <c r="E92" s="11">
        <f t="shared" ref="E92:H92" si="20">SUM(E86:E91)</f>
        <v>0</v>
      </c>
      <c r="F92" s="11">
        <f t="shared" si="20"/>
        <v>0</v>
      </c>
      <c r="G92" s="11">
        <f t="shared" si="20"/>
        <v>0</v>
      </c>
      <c r="H92" s="11">
        <f t="shared" si="20"/>
        <v>8</v>
      </c>
      <c r="I92" s="12">
        <f t="shared" si="19"/>
        <v>1</v>
      </c>
    </row>
    <row r="93" spans="1:9">
      <c r="A93" s="54"/>
      <c r="B93" s="59" t="s">
        <v>15</v>
      </c>
      <c r="C93" s="23" t="s">
        <v>14</v>
      </c>
      <c r="D93" s="24">
        <v>0</v>
      </c>
      <c r="E93" s="24"/>
      <c r="F93" s="24"/>
      <c r="G93" s="24"/>
      <c r="H93" s="24">
        <f t="shared" si="17"/>
        <v>0</v>
      </c>
      <c r="I93" s="1">
        <f t="shared" ref="I93:I99" si="21">H93/$H$99</f>
        <v>0</v>
      </c>
    </row>
    <row r="94" spans="1:9">
      <c r="A94" s="54"/>
      <c r="B94" s="60"/>
      <c r="C94" s="23" t="s">
        <v>15</v>
      </c>
      <c r="D94" s="24">
        <v>2</v>
      </c>
      <c r="E94" s="24"/>
      <c r="F94" s="24"/>
      <c r="G94" s="24"/>
      <c r="H94" s="24">
        <f t="shared" si="17"/>
        <v>2</v>
      </c>
      <c r="I94" s="1">
        <f t="shared" si="21"/>
        <v>1</v>
      </c>
    </row>
    <row r="95" spans="1:9">
      <c r="A95" s="54"/>
      <c r="B95" s="60"/>
      <c r="C95" s="23" t="s">
        <v>17</v>
      </c>
      <c r="D95" s="24">
        <v>0</v>
      </c>
      <c r="E95" s="24"/>
      <c r="F95" s="24"/>
      <c r="G95" s="24"/>
      <c r="H95" s="24">
        <f t="shared" si="17"/>
        <v>0</v>
      </c>
      <c r="I95" s="1">
        <f t="shared" si="21"/>
        <v>0</v>
      </c>
    </row>
    <row r="96" spans="1:9">
      <c r="A96" s="54"/>
      <c r="B96" s="60"/>
      <c r="C96" s="23" t="s">
        <v>16</v>
      </c>
      <c r="D96" s="24">
        <v>0</v>
      </c>
      <c r="E96" s="24"/>
      <c r="F96" s="24"/>
      <c r="G96" s="24"/>
      <c r="H96" s="24">
        <f t="shared" si="17"/>
        <v>0</v>
      </c>
      <c r="I96" s="1">
        <f t="shared" si="21"/>
        <v>0</v>
      </c>
    </row>
    <row r="97" spans="1:9">
      <c r="A97" s="54"/>
      <c r="B97" s="60"/>
      <c r="C97" s="23" t="s">
        <v>13</v>
      </c>
      <c r="D97" s="24">
        <v>0</v>
      </c>
      <c r="E97" s="24"/>
      <c r="F97" s="24"/>
      <c r="G97" s="24"/>
      <c r="H97" s="24">
        <f t="shared" si="17"/>
        <v>0</v>
      </c>
      <c r="I97" s="1">
        <f t="shared" si="21"/>
        <v>0</v>
      </c>
    </row>
    <row r="98" spans="1:9">
      <c r="A98" s="54"/>
      <c r="B98" s="60"/>
      <c r="C98" s="23" t="s">
        <v>45</v>
      </c>
      <c r="D98" s="24">
        <v>0</v>
      </c>
      <c r="E98" s="24"/>
      <c r="F98" s="24"/>
      <c r="G98" s="24"/>
      <c r="H98" s="24">
        <f t="shared" si="17"/>
        <v>0</v>
      </c>
      <c r="I98" s="1">
        <f t="shared" si="21"/>
        <v>0</v>
      </c>
    </row>
    <row r="99" spans="1:9">
      <c r="A99" s="54"/>
      <c r="B99" s="61"/>
      <c r="C99" s="16" t="s">
        <v>4</v>
      </c>
      <c r="D99" s="11">
        <f>SUM(D93:D98)</f>
        <v>2</v>
      </c>
      <c r="E99" s="11">
        <f t="shared" ref="E99:H99" si="22">SUM(E93:E98)</f>
        <v>0</v>
      </c>
      <c r="F99" s="11">
        <f t="shared" si="22"/>
        <v>0</v>
      </c>
      <c r="G99" s="11">
        <f t="shared" si="22"/>
        <v>0</v>
      </c>
      <c r="H99" s="11">
        <f t="shared" si="22"/>
        <v>2</v>
      </c>
      <c r="I99" s="12">
        <f t="shared" si="21"/>
        <v>1</v>
      </c>
    </row>
    <row r="100" spans="1:9">
      <c r="A100" s="54"/>
      <c r="B100" s="59" t="s">
        <v>16</v>
      </c>
      <c r="C100" s="23" t="s">
        <v>14</v>
      </c>
      <c r="D100" s="24">
        <v>0</v>
      </c>
      <c r="H100" s="24">
        <f t="shared" si="17"/>
        <v>0</v>
      </c>
      <c r="I100" s="1">
        <f t="shared" ref="I100:I106" si="23">H100/$H$106</f>
        <v>0</v>
      </c>
    </row>
    <row r="101" spans="1:9">
      <c r="A101" s="54"/>
      <c r="B101" s="60"/>
      <c r="C101" s="23" t="s">
        <v>15</v>
      </c>
      <c r="D101" s="24">
        <v>2</v>
      </c>
      <c r="H101" s="24">
        <f t="shared" si="17"/>
        <v>2</v>
      </c>
      <c r="I101" s="1">
        <f t="shared" si="23"/>
        <v>1</v>
      </c>
    </row>
    <row r="102" spans="1:9">
      <c r="A102" s="54"/>
      <c r="B102" s="60"/>
      <c r="C102" s="23" t="s">
        <v>17</v>
      </c>
      <c r="D102" s="24">
        <v>0</v>
      </c>
      <c r="H102" s="24">
        <f t="shared" si="17"/>
        <v>0</v>
      </c>
      <c r="I102" s="1">
        <f t="shared" si="23"/>
        <v>0</v>
      </c>
    </row>
    <row r="103" spans="1:9">
      <c r="A103" s="54"/>
      <c r="B103" s="60"/>
      <c r="C103" s="23" t="s">
        <v>16</v>
      </c>
      <c r="D103" s="24">
        <v>0</v>
      </c>
      <c r="H103" s="24">
        <f t="shared" si="17"/>
        <v>0</v>
      </c>
      <c r="I103" s="1">
        <f t="shared" si="23"/>
        <v>0</v>
      </c>
    </row>
    <row r="104" spans="1:9">
      <c r="A104" s="54"/>
      <c r="B104" s="60"/>
      <c r="C104" s="23" t="s">
        <v>13</v>
      </c>
      <c r="D104" s="24">
        <v>0</v>
      </c>
      <c r="H104" s="24">
        <f t="shared" si="17"/>
        <v>0</v>
      </c>
      <c r="I104" s="1">
        <f t="shared" si="23"/>
        <v>0</v>
      </c>
    </row>
    <row r="105" spans="1:9">
      <c r="A105" s="54"/>
      <c r="B105" s="60"/>
      <c r="C105" s="23" t="s">
        <v>45</v>
      </c>
      <c r="D105" s="24">
        <v>0</v>
      </c>
      <c r="H105" s="24">
        <f t="shared" si="17"/>
        <v>0</v>
      </c>
      <c r="I105" s="1">
        <f t="shared" si="23"/>
        <v>0</v>
      </c>
    </row>
    <row r="106" spans="1:9">
      <c r="A106" s="54"/>
      <c r="B106" s="61"/>
      <c r="C106" s="16" t="s">
        <v>4</v>
      </c>
      <c r="D106" s="11">
        <f>SUM(D100:D105)</f>
        <v>2</v>
      </c>
      <c r="E106" s="11">
        <f t="shared" ref="E106:H106" si="24">SUM(E100:E105)</f>
        <v>0</v>
      </c>
      <c r="F106" s="11">
        <f t="shared" si="24"/>
        <v>0</v>
      </c>
      <c r="G106" s="11">
        <f t="shared" si="24"/>
        <v>0</v>
      </c>
      <c r="H106" s="11">
        <f t="shared" si="24"/>
        <v>2</v>
      </c>
      <c r="I106" s="12">
        <f t="shared" si="23"/>
        <v>1</v>
      </c>
    </row>
    <row r="107" spans="1:9">
      <c r="A107" s="54"/>
      <c r="B107" s="59" t="s">
        <v>14</v>
      </c>
      <c r="C107" s="23" t="s">
        <v>14</v>
      </c>
      <c r="D107" s="24">
        <v>0</v>
      </c>
      <c r="H107" s="24">
        <f t="shared" si="17"/>
        <v>0</v>
      </c>
      <c r="I107" s="1">
        <f t="shared" ref="I107:I113" si="25">H107/$H$113</f>
        <v>0</v>
      </c>
    </row>
    <row r="108" spans="1:9">
      <c r="A108" s="54"/>
      <c r="B108" s="60"/>
      <c r="C108" s="23" t="s">
        <v>15</v>
      </c>
      <c r="D108" s="24">
        <v>1</v>
      </c>
      <c r="H108" s="24">
        <f t="shared" si="17"/>
        <v>1</v>
      </c>
      <c r="I108" s="1">
        <f t="shared" si="25"/>
        <v>1</v>
      </c>
    </row>
    <row r="109" spans="1:9">
      <c r="A109" s="54"/>
      <c r="B109" s="60"/>
      <c r="C109" s="23" t="s">
        <v>17</v>
      </c>
      <c r="D109" s="24">
        <v>0</v>
      </c>
      <c r="H109" s="24">
        <f t="shared" si="17"/>
        <v>0</v>
      </c>
      <c r="I109" s="1">
        <f t="shared" si="25"/>
        <v>0</v>
      </c>
    </row>
    <row r="110" spans="1:9">
      <c r="A110" s="54"/>
      <c r="B110" s="60"/>
      <c r="C110" s="23" t="s">
        <v>16</v>
      </c>
      <c r="D110" s="24">
        <v>0</v>
      </c>
      <c r="H110" s="24">
        <f t="shared" si="17"/>
        <v>0</v>
      </c>
      <c r="I110" s="1">
        <f t="shared" si="25"/>
        <v>0</v>
      </c>
    </row>
    <row r="111" spans="1:9">
      <c r="A111" s="54"/>
      <c r="B111" s="60"/>
      <c r="C111" s="23" t="s">
        <v>13</v>
      </c>
      <c r="D111" s="24">
        <v>0</v>
      </c>
      <c r="H111" s="24">
        <f t="shared" si="17"/>
        <v>0</v>
      </c>
      <c r="I111" s="1">
        <f t="shared" si="25"/>
        <v>0</v>
      </c>
    </row>
    <row r="112" spans="1:9">
      <c r="A112" s="54"/>
      <c r="B112" s="60"/>
      <c r="C112" s="23" t="s">
        <v>45</v>
      </c>
      <c r="D112" s="24">
        <v>0</v>
      </c>
      <c r="H112" s="24">
        <f t="shared" si="17"/>
        <v>0</v>
      </c>
      <c r="I112" s="1">
        <f t="shared" si="25"/>
        <v>0</v>
      </c>
    </row>
    <row r="113" spans="1:9">
      <c r="A113" s="54"/>
      <c r="B113" s="61"/>
      <c r="C113" s="16" t="s">
        <v>4</v>
      </c>
      <c r="D113" s="11">
        <f>SUM(D107:D112)</f>
        <v>1</v>
      </c>
      <c r="E113" s="11">
        <f t="shared" ref="E113:H113" si="26">SUM(E107:E112)</f>
        <v>0</v>
      </c>
      <c r="F113" s="11">
        <f t="shared" si="26"/>
        <v>0</v>
      </c>
      <c r="G113" s="11">
        <f t="shared" si="26"/>
        <v>0</v>
      </c>
      <c r="H113" s="11">
        <f t="shared" si="26"/>
        <v>1</v>
      </c>
      <c r="I113" s="12">
        <f t="shared" si="25"/>
        <v>1</v>
      </c>
    </row>
    <row r="114" spans="1:9">
      <c r="A114" s="54"/>
      <c r="B114" s="59" t="s">
        <v>35</v>
      </c>
      <c r="C114" s="23" t="s">
        <v>14</v>
      </c>
      <c r="D114" s="24">
        <v>0</v>
      </c>
      <c r="H114" s="24">
        <f t="shared" si="17"/>
        <v>0</v>
      </c>
      <c r="I114" s="1">
        <f t="shared" ref="I114:I120" si="27">H114/$H$120</f>
        <v>0</v>
      </c>
    </row>
    <row r="115" spans="1:9">
      <c r="A115" s="54"/>
      <c r="B115" s="60"/>
      <c r="C115" s="23" t="s">
        <v>15</v>
      </c>
      <c r="D115" s="24">
        <v>1</v>
      </c>
      <c r="H115" s="24">
        <f t="shared" si="17"/>
        <v>1</v>
      </c>
      <c r="I115" s="1">
        <f t="shared" si="27"/>
        <v>1</v>
      </c>
    </row>
    <row r="116" spans="1:9">
      <c r="A116" s="54"/>
      <c r="B116" s="60"/>
      <c r="C116" s="23" t="s">
        <v>17</v>
      </c>
      <c r="D116" s="24">
        <v>0</v>
      </c>
      <c r="H116" s="24">
        <f t="shared" si="17"/>
        <v>0</v>
      </c>
      <c r="I116" s="1">
        <f t="shared" si="27"/>
        <v>0</v>
      </c>
    </row>
    <row r="117" spans="1:9">
      <c r="A117" s="54"/>
      <c r="B117" s="60"/>
      <c r="C117" s="23" t="s">
        <v>16</v>
      </c>
      <c r="D117" s="24">
        <v>0</v>
      </c>
      <c r="H117" s="24">
        <f t="shared" si="17"/>
        <v>0</v>
      </c>
      <c r="I117" s="1">
        <f t="shared" si="27"/>
        <v>0</v>
      </c>
    </row>
    <row r="118" spans="1:9">
      <c r="A118" s="54"/>
      <c r="B118" s="60"/>
      <c r="C118" s="23" t="s">
        <v>13</v>
      </c>
      <c r="D118" s="24">
        <v>0</v>
      </c>
      <c r="H118" s="24">
        <f t="shared" si="17"/>
        <v>0</v>
      </c>
      <c r="I118" s="1">
        <f t="shared" si="27"/>
        <v>0</v>
      </c>
    </row>
    <row r="119" spans="1:9">
      <c r="A119" s="54"/>
      <c r="B119" s="60"/>
      <c r="C119" s="23" t="s">
        <v>45</v>
      </c>
      <c r="D119" s="24">
        <v>0</v>
      </c>
      <c r="H119" s="24">
        <f t="shared" si="17"/>
        <v>0</v>
      </c>
      <c r="I119" s="1">
        <f t="shared" si="27"/>
        <v>0</v>
      </c>
    </row>
    <row r="120" spans="1:9">
      <c r="A120" s="55"/>
      <c r="B120" s="61"/>
      <c r="C120" s="16" t="s">
        <v>4</v>
      </c>
      <c r="D120" s="11">
        <f>SUM(D114:D119)</f>
        <v>1</v>
      </c>
      <c r="E120" s="11">
        <f t="shared" ref="E120:H120" si="28">SUM(E114:E119)</f>
        <v>0</v>
      </c>
      <c r="F120" s="11">
        <f t="shared" si="28"/>
        <v>0</v>
      </c>
      <c r="G120" s="11">
        <f t="shared" si="28"/>
        <v>0</v>
      </c>
      <c r="H120" s="11">
        <f t="shared" si="28"/>
        <v>1</v>
      </c>
      <c r="I120" s="12">
        <f t="shared" si="27"/>
        <v>1</v>
      </c>
    </row>
    <row r="121" spans="1:9">
      <c r="C121" s="42"/>
      <c r="D121" s="42"/>
      <c r="E121" s="42"/>
      <c r="F121" s="42"/>
      <c r="G121" s="42"/>
      <c r="H121" s="42"/>
      <c r="I121" s="42"/>
    </row>
    <row r="122" spans="1:9">
      <c r="C122" s="43" t="s">
        <v>42</v>
      </c>
      <c r="D122" s="44"/>
      <c r="E122" s="44"/>
      <c r="F122" s="44"/>
      <c r="G122" s="44"/>
      <c r="H122" s="44"/>
      <c r="I122" s="45"/>
    </row>
    <row r="123" spans="1:9">
      <c r="C123" s="46" t="s">
        <v>41</v>
      </c>
      <c r="D123" s="47"/>
      <c r="E123" s="47"/>
      <c r="F123" s="47"/>
      <c r="G123" s="47"/>
      <c r="H123" s="47"/>
      <c r="I123" s="48"/>
    </row>
    <row r="124" spans="1:9">
      <c r="C124" s="46" t="s">
        <v>43</v>
      </c>
      <c r="D124" s="47"/>
      <c r="E124" s="47"/>
      <c r="F124" s="47"/>
      <c r="G124" s="47"/>
      <c r="H124" s="47"/>
      <c r="I124" s="48"/>
    </row>
    <row r="125" spans="1:9">
      <c r="C125" s="49" t="s">
        <v>44</v>
      </c>
      <c r="D125" s="50"/>
      <c r="E125" s="50"/>
      <c r="F125" s="50"/>
      <c r="G125" s="50"/>
      <c r="H125" s="50"/>
      <c r="I125" s="51"/>
    </row>
    <row r="126" spans="1:9" ht="15.75" thickBot="1">
      <c r="C126" s="52"/>
      <c r="D126" s="52"/>
      <c r="E126" s="52"/>
      <c r="F126" s="52"/>
      <c r="G126" s="52"/>
      <c r="H126" s="52"/>
      <c r="I126" s="52"/>
    </row>
    <row r="127" spans="1:9" ht="49.5" customHeight="1" thickBot="1">
      <c r="C127" s="39" t="s">
        <v>51</v>
      </c>
      <c r="D127" s="40"/>
      <c r="E127" s="40"/>
      <c r="F127" s="40"/>
      <c r="G127" s="40"/>
      <c r="H127" s="40"/>
      <c r="I127" s="41"/>
    </row>
  </sheetData>
  <mergeCells count="32">
    <mergeCell ref="C29:I31"/>
    <mergeCell ref="C1:I1"/>
    <mergeCell ref="C2:I2"/>
    <mergeCell ref="C3:I7"/>
    <mergeCell ref="C8:I8"/>
    <mergeCell ref="C19:I19"/>
    <mergeCell ref="A77:I77"/>
    <mergeCell ref="C32:I32"/>
    <mergeCell ref="C37:I37"/>
    <mergeCell ref="C38:I41"/>
    <mergeCell ref="C42:I42"/>
    <mergeCell ref="C51:I51"/>
    <mergeCell ref="C52:I52"/>
    <mergeCell ref="C58:I58"/>
    <mergeCell ref="C67:I67"/>
    <mergeCell ref="C74:I74"/>
    <mergeCell ref="C75:I75"/>
    <mergeCell ref="A76:I76"/>
    <mergeCell ref="A78:A120"/>
    <mergeCell ref="B78:B85"/>
    <mergeCell ref="B86:B92"/>
    <mergeCell ref="B93:B99"/>
    <mergeCell ref="B100:B106"/>
    <mergeCell ref="B107:B113"/>
    <mergeCell ref="B114:B120"/>
    <mergeCell ref="C127:I127"/>
    <mergeCell ref="C121:I121"/>
    <mergeCell ref="C122:I122"/>
    <mergeCell ref="C123:I123"/>
    <mergeCell ref="C124:I124"/>
    <mergeCell ref="C125:I125"/>
    <mergeCell ref="C126:I126"/>
  </mergeCells>
  <hyperlinks>
    <hyperlink ref="C123" r:id="rId1"/>
    <hyperlink ref="C124:I124" r:id="rId2" display="Use of Deadly Force"/>
  </hyperlinks>
  <printOptions horizontalCentered="1"/>
  <pageMargins left="0.5" right="0.5" top="0.5" bottom="0.5" header="0.3" footer="0.3"/>
  <pageSetup orientation="portrait" r:id="rId3"/>
  <rowBreaks count="2" manualBreakCount="2">
    <brk id="37" max="16383" man="1"/>
    <brk id="76" max="16383" man="1"/>
  </rowBreaks>
  <drawing r:id="rId4"/>
  <tableParts count="8">
    <tablePart r:id="rId5"/>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fndocs</cp:lastModifiedBy>
  <cp:lastPrinted>2016-05-27T18:59:26Z</cp:lastPrinted>
  <dcterms:created xsi:type="dcterms:W3CDTF">2016-05-12T13:52:51Z</dcterms:created>
  <dcterms:modified xsi:type="dcterms:W3CDTF">2016-05-27T19:00:14Z</dcterms:modified>
</cp:coreProperties>
</file>